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1"/>
  </bookViews>
  <sheets>
    <sheet name="Cost Savings Calculator" sheetId="1" r:id="rId1"/>
    <sheet name="Mileage Calculato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<sst xmlns="http://schemas.openxmlformats.org/spreadsheetml/2006/main" count="46" uniqueCount="45">
  <si>
    <t>Converted miles</t>
  </si>
  <si>
    <t>Original Total</t>
  </si>
  <si>
    <t>Total number of Miles driven/reimbursed</t>
  </si>
  <si>
    <t>Reduction of Cost</t>
  </si>
  <si>
    <t>Current Program</t>
  </si>
  <si>
    <t>Enterprise Mileage Alternative Program</t>
  </si>
  <si>
    <t>Total Miles to be Traveled</t>
  </si>
  <si>
    <t>Total Days in Trip</t>
  </si>
  <si>
    <t>Cost of Gasoline per Gallon</t>
  </si>
  <si>
    <t>Mileage Reimbursement Rate</t>
  </si>
  <si>
    <t>Own Car Cost</t>
  </si>
  <si>
    <t>Rental Car Cost</t>
  </si>
  <si>
    <t>Rental</t>
  </si>
  <si>
    <t>Refueling</t>
  </si>
  <si>
    <t>Mileage</t>
  </si>
  <si>
    <t>Total</t>
  </si>
  <si>
    <t>Input Variables</t>
  </si>
  <si>
    <t>Calculated Results</t>
  </si>
  <si>
    <t>Rental vs Own Car Driving Calculator</t>
  </si>
  <si>
    <t>* Car Rental Daily Price</t>
  </si>
  <si>
    <t>Car Rental Daily Price *</t>
  </si>
  <si>
    <t>Tax Rate</t>
  </si>
  <si>
    <t>Tax</t>
  </si>
  <si>
    <t xml:space="preserve"> </t>
  </si>
  <si>
    <t>Min Van</t>
  </si>
  <si>
    <t>Full Size Car</t>
  </si>
  <si>
    <t>Cost Savings</t>
  </si>
  <si>
    <t>New Reimbursement Total</t>
  </si>
  <si>
    <t>Mileage Alternative Calculator</t>
  </si>
  <si>
    <t>Insert Total Mileage Reimbursement  Spend</t>
  </si>
  <si>
    <t>Compliance Rate will range between 20%-35%</t>
  </si>
  <si>
    <t>Total for Enterprise Mileage Alternative Program</t>
  </si>
  <si>
    <t>Potential Fuel Cost</t>
  </si>
  <si>
    <t>MPG</t>
  </si>
  <si>
    <t>Cost per Gallon</t>
  </si>
  <si>
    <t>New Estimated Cost Per Mile will range between .30-.50 depending on average trip details</t>
  </si>
  <si>
    <t>Total Cost Per Mile</t>
  </si>
  <si>
    <t>Rental Price Per Mile</t>
  </si>
  <si>
    <t>Refueling Price Per Mile</t>
  </si>
  <si>
    <t>Rental Tax Price Per Mile</t>
  </si>
  <si>
    <t>Estimated Total Rental Cost Including Fuel and Tax</t>
  </si>
  <si>
    <t>Rental Car Fuel Economy (MPG)</t>
  </si>
  <si>
    <t>Insert Current Reimbursement Rate, IRS rate for 2014was .56. 2015 rate is .575</t>
  </si>
  <si>
    <t>Compact</t>
  </si>
  <si>
    <t>Intermediate Size Car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</si>
</sst>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_(&quot;$&quot;* #,##0.000_);_(&quot;$&quot;* \(#,##0.000\);_(&quot;$&quot;* &quot;-&quot;??_);_(@_)"/>
    <numFmt numFmtId="174" formatCode="&quot;$&quot;#,##0.00;[Red]&quot;$&quot;#,##0.00"/>
    <numFmt numFmtId="175" formatCode="0.0"/>
    <numFmt numFmtId="176" formatCode="&quot;$&quot;#,##0.000"/>
    <numFmt numFmtId="177" formatCode="_(&quot;$&quot;* #,##0_);_(&quot;$&quot;* \(#,##0\);_(&quot;$&quot;* &quot;-&quot;??_);_(@_)"/>
    <numFmt numFmtId="178" formatCode="&quot;$&quot;#,##0.0_);\(&quot;$&quot;#,##0.0\)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u val="singleAccounting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u val="single"/>
      <sz val="18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8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8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u val="single"/>
      <sz val="18"/>
      <color rgb="FFFF0000"/>
      <name val="Arial"/>
      <family val="2"/>
    </font>
    <font>
      <u val="single"/>
      <sz val="10"/>
      <color rgb="FFFF0000"/>
      <name val="Arial"/>
      <family val="2"/>
    </font>
    <font>
      <u val="single"/>
      <sz val="18"/>
      <color rgb="FFFF0000"/>
      <name val="Times New Roman"/>
      <family val="1"/>
    </font>
    <font>
      <sz val="12"/>
      <color rgb="FFFF000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8"/>
      <color rgb="FF00A66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A66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44" fontId="0" fillId="33" borderId="0" xfId="0" applyNumberFormat="1" applyFill="1" applyAlignment="1">
      <alignment/>
    </xf>
    <xf numFmtId="0" fontId="3" fillId="33" borderId="11" xfId="0" applyFont="1" applyFill="1" applyBorder="1" applyAlignment="1">
      <alignment/>
    </xf>
    <xf numFmtId="172" fontId="0" fillId="33" borderId="0" xfId="42" applyNumberFormat="1" applyFont="1" applyFill="1" applyAlignment="1">
      <alignment/>
    </xf>
    <xf numFmtId="0" fontId="3" fillId="33" borderId="12" xfId="0" applyFont="1" applyFill="1" applyBorder="1" applyAlignment="1">
      <alignment/>
    </xf>
    <xf numFmtId="44" fontId="2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72" fontId="3" fillId="33" borderId="14" xfId="42" applyNumberFormat="1" applyFont="1" applyFill="1" applyBorder="1" applyAlignment="1">
      <alignment/>
    </xf>
    <xf numFmtId="44" fontId="3" fillId="33" borderId="12" xfId="0" applyNumberFormat="1" applyFont="1" applyFill="1" applyBorder="1" applyAlignment="1">
      <alignment/>
    </xf>
    <xf numFmtId="44" fontId="6" fillId="33" borderId="12" xfId="0" applyNumberFormat="1" applyFont="1" applyFill="1" applyBorder="1" applyAlignment="1">
      <alignment/>
    </xf>
    <xf numFmtId="172" fontId="3" fillId="33" borderId="15" xfId="42" applyNumberFormat="1" applyFont="1" applyFill="1" applyBorder="1" applyAlignment="1">
      <alignment/>
    </xf>
    <xf numFmtId="7" fontId="3" fillId="33" borderId="12" xfId="0" applyNumberFormat="1" applyFont="1" applyFill="1" applyBorder="1" applyAlignment="1">
      <alignment horizontal="justify"/>
    </xf>
    <xf numFmtId="8" fontId="3" fillId="33" borderId="12" xfId="0" applyNumberFormat="1" applyFont="1" applyFill="1" applyBorder="1" applyAlignment="1">
      <alignment horizontal="left"/>
    </xf>
    <xf numFmtId="168" fontId="3" fillId="33" borderId="12" xfId="42" applyNumberFormat="1" applyFont="1" applyFill="1" applyBorder="1" applyAlignment="1">
      <alignment horizontal="left"/>
    </xf>
    <xf numFmtId="44" fontId="3" fillId="33" borderId="15" xfId="0" applyNumberFormat="1" applyFont="1" applyFill="1" applyBorder="1" applyAlignment="1">
      <alignment/>
    </xf>
    <xf numFmtId="44" fontId="54" fillId="34" borderId="16" xfId="0" applyNumberFormat="1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5" fillId="33" borderId="18" xfId="0" applyFont="1" applyFill="1" applyBorder="1" applyAlignment="1">
      <alignment/>
    </xf>
    <xf numFmtId="0" fontId="55" fillId="33" borderId="19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5" fillId="33" borderId="0" xfId="0" applyFont="1" applyFill="1" applyBorder="1" applyAlignment="1">
      <alignment wrapText="1"/>
    </xf>
    <xf numFmtId="0" fontId="55" fillId="33" borderId="0" xfId="0" applyFont="1" applyFill="1" applyBorder="1" applyAlignment="1">
      <alignment horizontal="center" wrapText="1"/>
    </xf>
    <xf numFmtId="0" fontId="55" fillId="33" borderId="12" xfId="0" applyFont="1" applyFill="1" applyBorder="1" applyAlignment="1">
      <alignment wrapText="1"/>
    </xf>
    <xf numFmtId="0" fontId="58" fillId="33" borderId="0" xfId="0" applyFont="1" applyFill="1" applyBorder="1" applyAlignment="1">
      <alignment wrapText="1"/>
    </xf>
    <xf numFmtId="3" fontId="59" fillId="0" borderId="21" xfId="0" applyNumberFormat="1" applyFont="1" applyBorder="1" applyAlignment="1">
      <alignment horizontal="left" vertical="center" indent="3" readingOrder="1"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>
      <alignment horizontal="center"/>
    </xf>
    <xf numFmtId="176" fontId="59" fillId="33" borderId="21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58" fillId="33" borderId="0" xfId="0" applyFont="1" applyFill="1" applyBorder="1" applyAlignment="1">
      <alignment/>
    </xf>
    <xf numFmtId="9" fontId="59" fillId="0" borderId="21" xfId="0" applyNumberFormat="1" applyFont="1" applyFill="1" applyBorder="1" applyAlignment="1">
      <alignment/>
    </xf>
    <xf numFmtId="7" fontId="59" fillId="0" borderId="21" xfId="0" applyNumberFormat="1" applyFont="1" applyFill="1" applyBorder="1" applyAlignment="1">
      <alignment/>
    </xf>
    <xf numFmtId="7" fontId="59" fillId="0" borderId="0" xfId="0" applyNumberFormat="1" applyFont="1" applyFill="1" applyBorder="1" applyAlignment="1">
      <alignment/>
    </xf>
    <xf numFmtId="5" fontId="59" fillId="33" borderId="0" xfId="0" applyNumberFormat="1" applyFont="1" applyFill="1" applyBorder="1" applyAlignment="1" applyProtection="1">
      <alignment horizontal="right"/>
      <protection/>
    </xf>
    <xf numFmtId="169" fontId="59" fillId="33" borderId="0" xfId="0" applyNumberFormat="1" applyFont="1" applyFill="1" applyBorder="1" applyAlignment="1" applyProtection="1">
      <alignment/>
      <protection/>
    </xf>
    <xf numFmtId="169" fontId="59" fillId="33" borderId="22" xfId="0" applyNumberFormat="1" applyFont="1" applyFill="1" applyBorder="1" applyAlignment="1" applyProtection="1">
      <alignment/>
      <protection/>
    </xf>
    <xf numFmtId="169" fontId="59" fillId="33" borderId="0" xfId="0" applyNumberFormat="1" applyFont="1" applyFill="1" applyBorder="1" applyAlignment="1">
      <alignment/>
    </xf>
    <xf numFmtId="0" fontId="54" fillId="34" borderId="13" xfId="0" applyFont="1" applyFill="1" applyBorder="1" applyAlignment="1">
      <alignment horizontal="center"/>
    </xf>
    <xf numFmtId="44" fontId="54" fillId="34" borderId="14" xfId="0" applyNumberFormat="1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44" fontId="54" fillId="34" borderId="24" xfId="0" applyNumberFormat="1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44" fontId="54" fillId="34" borderId="15" xfId="0" applyNumberFormat="1" applyFont="1" applyFill="1" applyBorder="1" applyAlignment="1">
      <alignment horizontal="center"/>
    </xf>
    <xf numFmtId="0" fontId="60" fillId="33" borderId="0" xfId="0" applyFont="1" applyFill="1" applyAlignment="1">
      <alignment/>
    </xf>
    <xf numFmtId="3" fontId="61" fillId="33" borderId="0" xfId="0" applyNumberFormat="1" applyFont="1" applyFill="1" applyAlignment="1" applyProtection="1">
      <alignment/>
      <protection/>
    </xf>
    <xf numFmtId="0" fontId="61" fillId="33" borderId="0" xfId="0" applyFont="1" applyFill="1" applyAlignment="1">
      <alignment/>
    </xf>
    <xf numFmtId="169" fontId="60" fillId="33" borderId="0" xfId="0" applyNumberFormat="1" applyFont="1" applyFill="1" applyAlignment="1">
      <alignment/>
    </xf>
    <xf numFmtId="0" fontId="55" fillId="33" borderId="15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5" fontId="59" fillId="33" borderId="25" xfId="0" applyNumberFormat="1" applyFont="1" applyFill="1" applyBorder="1" applyAlignment="1">
      <alignment/>
    </xf>
    <xf numFmtId="170" fontId="59" fillId="33" borderId="25" xfId="0" applyNumberFormat="1" applyFont="1" applyFill="1" applyBorder="1" applyAlignment="1" applyProtection="1">
      <alignment horizontal="right"/>
      <protection/>
    </xf>
    <xf numFmtId="0" fontId="59" fillId="33" borderId="25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169" fontId="61" fillId="33" borderId="0" xfId="0" applyNumberFormat="1" applyFont="1" applyFill="1" applyBorder="1" applyAlignment="1" applyProtection="1">
      <alignment/>
      <protection/>
    </xf>
    <xf numFmtId="0" fontId="61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10" fontId="0" fillId="33" borderId="0" xfId="0" applyNumberFormat="1" applyFill="1" applyAlignment="1">
      <alignment/>
    </xf>
    <xf numFmtId="170" fontId="5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4" fillId="34" borderId="17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62" fillId="33" borderId="0" xfId="0" applyFont="1" applyFill="1" applyAlignment="1">
      <alignment horizontal="center" vertical="center"/>
    </xf>
    <xf numFmtId="172" fontId="0" fillId="35" borderId="26" xfId="42" applyNumberFormat="1" applyFont="1" applyFill="1" applyBorder="1" applyAlignment="1">
      <alignment/>
    </xf>
    <xf numFmtId="3" fontId="0" fillId="35" borderId="26" xfId="0" applyNumberFormat="1" applyFill="1" applyBorder="1" applyAlignment="1">
      <alignment/>
    </xf>
    <xf numFmtId="44" fontId="4" fillId="0" borderId="12" xfId="44" applyFont="1" applyFill="1" applyBorder="1" applyAlignment="1">
      <alignment horizontal="center"/>
    </xf>
    <xf numFmtId="10" fontId="4" fillId="0" borderId="12" xfId="59" applyNumberFormat="1" applyFont="1" applyFill="1" applyBorder="1" applyAlignment="1">
      <alignment horizontal="center"/>
    </xf>
    <xf numFmtId="173" fontId="4" fillId="0" borderId="12" xfId="44" applyNumberFormat="1" applyFont="1" applyFill="1" applyBorder="1" applyAlignment="1">
      <alignment horizontal="center"/>
    </xf>
    <xf numFmtId="172" fontId="4" fillId="0" borderId="15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0675"/>
          <c:w val="0.963"/>
          <c:h val="0.9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'[1]Supporting Graph Data'!$D$5:$D$155</c:f>
              <c:numCache>
                <c:ptCount val="151"/>
                <c:pt idx="0">
                  <c:v>0</c:v>
                </c:pt>
                <c:pt idx="1">
                  <c:v>2.7750000000000004</c:v>
                </c:pt>
                <c:pt idx="2">
                  <c:v>5.550000000000001</c:v>
                </c:pt>
                <c:pt idx="3">
                  <c:v>8.325000000000001</c:v>
                </c:pt>
                <c:pt idx="4">
                  <c:v>11.100000000000001</c:v>
                </c:pt>
                <c:pt idx="5">
                  <c:v>13.875000000000002</c:v>
                </c:pt>
                <c:pt idx="6">
                  <c:v>16.650000000000002</c:v>
                </c:pt>
                <c:pt idx="7">
                  <c:v>19.425</c:v>
                </c:pt>
                <c:pt idx="8">
                  <c:v>22.200000000000003</c:v>
                </c:pt>
                <c:pt idx="9">
                  <c:v>24.975</c:v>
                </c:pt>
                <c:pt idx="10">
                  <c:v>27.750000000000004</c:v>
                </c:pt>
                <c:pt idx="11">
                  <c:v>30.525000000000002</c:v>
                </c:pt>
                <c:pt idx="12">
                  <c:v>33.300000000000004</c:v>
                </c:pt>
                <c:pt idx="13">
                  <c:v>36.075</c:v>
                </c:pt>
                <c:pt idx="14">
                  <c:v>38.85</c:v>
                </c:pt>
                <c:pt idx="15">
                  <c:v>41.62500000000001</c:v>
                </c:pt>
                <c:pt idx="16">
                  <c:v>44.400000000000006</c:v>
                </c:pt>
                <c:pt idx="17">
                  <c:v>47.175000000000004</c:v>
                </c:pt>
                <c:pt idx="18">
                  <c:v>49.95</c:v>
                </c:pt>
                <c:pt idx="19">
                  <c:v>52.725</c:v>
                </c:pt>
                <c:pt idx="20">
                  <c:v>55.50000000000001</c:v>
                </c:pt>
                <c:pt idx="21">
                  <c:v>58.275000000000006</c:v>
                </c:pt>
                <c:pt idx="22">
                  <c:v>61.050000000000004</c:v>
                </c:pt>
                <c:pt idx="23">
                  <c:v>63.825</c:v>
                </c:pt>
                <c:pt idx="24">
                  <c:v>66.60000000000001</c:v>
                </c:pt>
                <c:pt idx="25">
                  <c:v>69.375</c:v>
                </c:pt>
                <c:pt idx="26">
                  <c:v>72.15</c:v>
                </c:pt>
                <c:pt idx="27">
                  <c:v>74.92500000000001</c:v>
                </c:pt>
                <c:pt idx="28">
                  <c:v>77.7</c:v>
                </c:pt>
                <c:pt idx="29">
                  <c:v>80.47500000000001</c:v>
                </c:pt>
                <c:pt idx="30">
                  <c:v>83.25000000000001</c:v>
                </c:pt>
                <c:pt idx="31">
                  <c:v>86.025</c:v>
                </c:pt>
                <c:pt idx="32">
                  <c:v>88.80000000000001</c:v>
                </c:pt>
                <c:pt idx="33">
                  <c:v>91.575</c:v>
                </c:pt>
                <c:pt idx="34">
                  <c:v>94.35000000000001</c:v>
                </c:pt>
                <c:pt idx="35">
                  <c:v>97.12500000000001</c:v>
                </c:pt>
                <c:pt idx="36">
                  <c:v>99.9</c:v>
                </c:pt>
                <c:pt idx="37">
                  <c:v>102.67500000000001</c:v>
                </c:pt>
                <c:pt idx="38">
                  <c:v>105.45</c:v>
                </c:pt>
                <c:pt idx="39">
                  <c:v>108.22500000000001</c:v>
                </c:pt>
                <c:pt idx="40">
                  <c:v>111.00000000000001</c:v>
                </c:pt>
                <c:pt idx="41">
                  <c:v>113.775</c:v>
                </c:pt>
                <c:pt idx="42">
                  <c:v>116.55000000000001</c:v>
                </c:pt>
                <c:pt idx="43">
                  <c:v>119.32500000000002</c:v>
                </c:pt>
                <c:pt idx="44">
                  <c:v>122.10000000000001</c:v>
                </c:pt>
                <c:pt idx="45">
                  <c:v>124.87500000000001</c:v>
                </c:pt>
                <c:pt idx="46">
                  <c:v>127.65</c:v>
                </c:pt>
                <c:pt idx="47">
                  <c:v>130.425</c:v>
                </c:pt>
                <c:pt idx="48">
                  <c:v>133.20000000000002</c:v>
                </c:pt>
                <c:pt idx="49">
                  <c:v>135.97500000000002</c:v>
                </c:pt>
                <c:pt idx="50">
                  <c:v>138.75</c:v>
                </c:pt>
                <c:pt idx="51">
                  <c:v>141.525</c:v>
                </c:pt>
                <c:pt idx="52">
                  <c:v>144.3</c:v>
                </c:pt>
                <c:pt idx="53">
                  <c:v>147.07500000000002</c:v>
                </c:pt>
                <c:pt idx="54">
                  <c:v>149.85000000000002</c:v>
                </c:pt>
                <c:pt idx="55">
                  <c:v>152.625</c:v>
                </c:pt>
                <c:pt idx="56">
                  <c:v>155.4</c:v>
                </c:pt>
                <c:pt idx="57">
                  <c:v>158.175</c:v>
                </c:pt>
                <c:pt idx="58">
                  <c:v>160.95000000000002</c:v>
                </c:pt>
                <c:pt idx="59">
                  <c:v>163.72500000000002</c:v>
                </c:pt>
                <c:pt idx="60">
                  <c:v>166.50000000000003</c:v>
                </c:pt>
                <c:pt idx="61">
                  <c:v>169.275</c:v>
                </c:pt>
                <c:pt idx="62">
                  <c:v>172.05</c:v>
                </c:pt>
                <c:pt idx="63">
                  <c:v>174.82500000000002</c:v>
                </c:pt>
                <c:pt idx="64">
                  <c:v>177.60000000000002</c:v>
                </c:pt>
                <c:pt idx="65">
                  <c:v>180.37500000000003</c:v>
                </c:pt>
                <c:pt idx="66">
                  <c:v>183.15</c:v>
                </c:pt>
                <c:pt idx="67">
                  <c:v>185.925</c:v>
                </c:pt>
                <c:pt idx="68">
                  <c:v>188.70000000000002</c:v>
                </c:pt>
                <c:pt idx="69">
                  <c:v>191.47500000000002</c:v>
                </c:pt>
                <c:pt idx="70">
                  <c:v>194.25000000000003</c:v>
                </c:pt>
                <c:pt idx="71">
                  <c:v>197.025</c:v>
                </c:pt>
                <c:pt idx="72">
                  <c:v>199.8</c:v>
                </c:pt>
                <c:pt idx="73">
                  <c:v>202.57500000000002</c:v>
                </c:pt>
                <c:pt idx="74">
                  <c:v>205.35000000000002</c:v>
                </c:pt>
                <c:pt idx="75">
                  <c:v>208.12500000000003</c:v>
                </c:pt>
                <c:pt idx="76">
                  <c:v>210.9</c:v>
                </c:pt>
                <c:pt idx="77">
                  <c:v>213.675</c:v>
                </c:pt>
                <c:pt idx="78">
                  <c:v>216.45000000000002</c:v>
                </c:pt>
                <c:pt idx="79">
                  <c:v>219.22500000000002</c:v>
                </c:pt>
                <c:pt idx="80">
                  <c:v>222.00000000000003</c:v>
                </c:pt>
                <c:pt idx="81">
                  <c:v>224.775</c:v>
                </c:pt>
                <c:pt idx="82">
                  <c:v>227.55</c:v>
                </c:pt>
                <c:pt idx="83">
                  <c:v>230.32500000000002</c:v>
                </c:pt>
                <c:pt idx="84">
                  <c:v>233.10000000000002</c:v>
                </c:pt>
                <c:pt idx="85">
                  <c:v>235.87500000000003</c:v>
                </c:pt>
                <c:pt idx="86">
                  <c:v>238.65000000000003</c:v>
                </c:pt>
                <c:pt idx="87">
                  <c:v>241.425</c:v>
                </c:pt>
                <c:pt idx="88">
                  <c:v>244.20000000000002</c:v>
                </c:pt>
                <c:pt idx="89">
                  <c:v>246.97500000000002</c:v>
                </c:pt>
                <c:pt idx="90">
                  <c:v>249.75000000000003</c:v>
                </c:pt>
                <c:pt idx="91">
                  <c:v>252.52500000000003</c:v>
                </c:pt>
                <c:pt idx="92">
                  <c:v>255.3</c:v>
                </c:pt>
                <c:pt idx="93">
                  <c:v>258.07500000000005</c:v>
                </c:pt>
                <c:pt idx="94">
                  <c:v>260.85</c:v>
                </c:pt>
                <c:pt idx="95">
                  <c:v>263.625</c:v>
                </c:pt>
                <c:pt idx="96">
                  <c:v>266.40000000000003</c:v>
                </c:pt>
                <c:pt idx="97">
                  <c:v>269.175</c:v>
                </c:pt>
                <c:pt idx="98">
                  <c:v>271.95000000000005</c:v>
                </c:pt>
                <c:pt idx="99">
                  <c:v>274.725</c:v>
                </c:pt>
                <c:pt idx="100">
                  <c:v>277.5</c:v>
                </c:pt>
                <c:pt idx="101">
                  <c:v>280.27500000000003</c:v>
                </c:pt>
                <c:pt idx="102">
                  <c:v>283.05</c:v>
                </c:pt>
                <c:pt idx="103">
                  <c:v>285.82500000000005</c:v>
                </c:pt>
                <c:pt idx="104">
                  <c:v>288.6</c:v>
                </c:pt>
                <c:pt idx="105">
                  <c:v>291.375</c:v>
                </c:pt>
                <c:pt idx="106">
                  <c:v>294.15000000000003</c:v>
                </c:pt>
                <c:pt idx="107">
                  <c:v>296.925</c:v>
                </c:pt>
                <c:pt idx="108">
                  <c:v>299.70000000000005</c:v>
                </c:pt>
                <c:pt idx="109">
                  <c:v>302.475</c:v>
                </c:pt>
                <c:pt idx="110">
                  <c:v>305.25</c:v>
                </c:pt>
                <c:pt idx="111">
                  <c:v>308.02500000000003</c:v>
                </c:pt>
                <c:pt idx="112">
                  <c:v>310.8</c:v>
                </c:pt>
                <c:pt idx="113">
                  <c:v>313.57500000000005</c:v>
                </c:pt>
                <c:pt idx="114">
                  <c:v>316.35</c:v>
                </c:pt>
                <c:pt idx="115">
                  <c:v>319.125</c:v>
                </c:pt>
                <c:pt idx="116">
                  <c:v>321.90000000000003</c:v>
                </c:pt>
                <c:pt idx="117">
                  <c:v>324.675</c:v>
                </c:pt>
                <c:pt idx="118">
                  <c:v>327.45000000000005</c:v>
                </c:pt>
                <c:pt idx="119">
                  <c:v>330.225</c:v>
                </c:pt>
                <c:pt idx="120">
                  <c:v>333.00000000000006</c:v>
                </c:pt>
                <c:pt idx="121">
                  <c:v>335.77500000000003</c:v>
                </c:pt>
                <c:pt idx="122">
                  <c:v>338.55</c:v>
                </c:pt>
                <c:pt idx="123">
                  <c:v>341.32500000000005</c:v>
                </c:pt>
                <c:pt idx="124">
                  <c:v>344.1</c:v>
                </c:pt>
                <c:pt idx="125">
                  <c:v>346.87500000000006</c:v>
                </c:pt>
                <c:pt idx="126">
                  <c:v>349.65000000000003</c:v>
                </c:pt>
                <c:pt idx="127">
                  <c:v>352.425</c:v>
                </c:pt>
                <c:pt idx="128">
                  <c:v>355.20000000000005</c:v>
                </c:pt>
                <c:pt idx="129">
                  <c:v>357.975</c:v>
                </c:pt>
                <c:pt idx="130">
                  <c:v>360.75000000000006</c:v>
                </c:pt>
                <c:pt idx="131">
                  <c:v>363.52500000000003</c:v>
                </c:pt>
                <c:pt idx="132">
                  <c:v>366.3</c:v>
                </c:pt>
                <c:pt idx="133">
                  <c:v>369.07500000000005</c:v>
                </c:pt>
                <c:pt idx="134">
                  <c:v>371.85</c:v>
                </c:pt>
                <c:pt idx="135">
                  <c:v>374.62500000000006</c:v>
                </c:pt>
                <c:pt idx="136">
                  <c:v>377.40000000000003</c:v>
                </c:pt>
                <c:pt idx="137">
                  <c:v>380.175</c:v>
                </c:pt>
                <c:pt idx="138">
                  <c:v>382.95000000000005</c:v>
                </c:pt>
                <c:pt idx="139">
                  <c:v>385.725</c:v>
                </c:pt>
                <c:pt idx="140">
                  <c:v>388.50000000000006</c:v>
                </c:pt>
                <c:pt idx="141">
                  <c:v>391.27500000000003</c:v>
                </c:pt>
                <c:pt idx="142">
                  <c:v>394.05</c:v>
                </c:pt>
                <c:pt idx="143">
                  <c:v>396.82500000000005</c:v>
                </c:pt>
                <c:pt idx="144">
                  <c:v>399.6</c:v>
                </c:pt>
                <c:pt idx="145">
                  <c:v>402.37500000000006</c:v>
                </c:pt>
                <c:pt idx="146">
                  <c:v>405.15000000000003</c:v>
                </c:pt>
                <c:pt idx="147">
                  <c:v>407.925</c:v>
                </c:pt>
                <c:pt idx="148">
                  <c:v>410.70000000000005</c:v>
                </c:pt>
                <c:pt idx="149">
                  <c:v>413.475</c:v>
                </c:pt>
                <c:pt idx="150">
                  <c:v>416.25000000000006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'[1]Supporting Graph Data'!$E$4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'[1]Supporting Graph Data'!$E$5:$E$155</c:f>
              <c:numCache>
                <c:ptCount val="151"/>
                <c:pt idx="0">
                  <c:v>77.894</c:v>
                </c:pt>
                <c:pt idx="1">
                  <c:v>78.50114285714287</c:v>
                </c:pt>
                <c:pt idx="2">
                  <c:v>79.10828571428571</c:v>
                </c:pt>
                <c:pt idx="3">
                  <c:v>79.71542857142857</c:v>
                </c:pt>
                <c:pt idx="4">
                  <c:v>80.32257142857144</c:v>
                </c:pt>
                <c:pt idx="5">
                  <c:v>80.9297142857143</c:v>
                </c:pt>
                <c:pt idx="6">
                  <c:v>81.53685714285714</c:v>
                </c:pt>
                <c:pt idx="7">
                  <c:v>82.144</c:v>
                </c:pt>
                <c:pt idx="8">
                  <c:v>82.75114285714287</c:v>
                </c:pt>
                <c:pt idx="9">
                  <c:v>83.35828571428571</c:v>
                </c:pt>
                <c:pt idx="10">
                  <c:v>83.96542857142857</c:v>
                </c:pt>
                <c:pt idx="11">
                  <c:v>84.57257142857144</c:v>
                </c:pt>
                <c:pt idx="12">
                  <c:v>85.1797142857143</c:v>
                </c:pt>
                <c:pt idx="13">
                  <c:v>85.78685714285714</c:v>
                </c:pt>
                <c:pt idx="14">
                  <c:v>86.394</c:v>
                </c:pt>
                <c:pt idx="15">
                  <c:v>87.00114285714287</c:v>
                </c:pt>
                <c:pt idx="16">
                  <c:v>87.60828571428571</c:v>
                </c:pt>
                <c:pt idx="17">
                  <c:v>88.21542857142857</c:v>
                </c:pt>
                <c:pt idx="18">
                  <c:v>88.82257142857144</c:v>
                </c:pt>
                <c:pt idx="19">
                  <c:v>89.42971428571428</c:v>
                </c:pt>
                <c:pt idx="20">
                  <c:v>90.03685714285714</c:v>
                </c:pt>
                <c:pt idx="21">
                  <c:v>90.644</c:v>
                </c:pt>
                <c:pt idx="22">
                  <c:v>91.25114285714287</c:v>
                </c:pt>
                <c:pt idx="23">
                  <c:v>91.85828571428571</c:v>
                </c:pt>
                <c:pt idx="24">
                  <c:v>92.46542857142857</c:v>
                </c:pt>
                <c:pt idx="25">
                  <c:v>93.07257142857144</c:v>
                </c:pt>
                <c:pt idx="26">
                  <c:v>93.6797142857143</c:v>
                </c:pt>
                <c:pt idx="27">
                  <c:v>94.28685714285714</c:v>
                </c:pt>
                <c:pt idx="28">
                  <c:v>94.894</c:v>
                </c:pt>
                <c:pt idx="29">
                  <c:v>95.50114285714287</c:v>
                </c:pt>
                <c:pt idx="30">
                  <c:v>96.10828571428571</c:v>
                </c:pt>
                <c:pt idx="31">
                  <c:v>96.71542857142857</c:v>
                </c:pt>
                <c:pt idx="32">
                  <c:v>97.32257142857144</c:v>
                </c:pt>
                <c:pt idx="33">
                  <c:v>97.9297142857143</c:v>
                </c:pt>
                <c:pt idx="34">
                  <c:v>98.53685714285714</c:v>
                </c:pt>
                <c:pt idx="35">
                  <c:v>99.144</c:v>
                </c:pt>
                <c:pt idx="36">
                  <c:v>99.75114285714287</c:v>
                </c:pt>
                <c:pt idx="37">
                  <c:v>100.35828571428571</c:v>
                </c:pt>
                <c:pt idx="38">
                  <c:v>100.96542857142857</c:v>
                </c:pt>
                <c:pt idx="39">
                  <c:v>101.57257142857144</c:v>
                </c:pt>
                <c:pt idx="40">
                  <c:v>102.17971428571428</c:v>
                </c:pt>
                <c:pt idx="41">
                  <c:v>102.78685714285714</c:v>
                </c:pt>
                <c:pt idx="42">
                  <c:v>103.394</c:v>
                </c:pt>
                <c:pt idx="43">
                  <c:v>104.00114285714287</c:v>
                </c:pt>
                <c:pt idx="44">
                  <c:v>104.60828571428571</c:v>
                </c:pt>
                <c:pt idx="45">
                  <c:v>105.21542857142857</c:v>
                </c:pt>
                <c:pt idx="46">
                  <c:v>105.82257142857142</c:v>
                </c:pt>
                <c:pt idx="47">
                  <c:v>106.42971428571428</c:v>
                </c:pt>
                <c:pt idx="48">
                  <c:v>107.03685714285714</c:v>
                </c:pt>
                <c:pt idx="49">
                  <c:v>107.644</c:v>
                </c:pt>
                <c:pt idx="50">
                  <c:v>108.25114285714287</c:v>
                </c:pt>
                <c:pt idx="51">
                  <c:v>108.85828571428573</c:v>
                </c:pt>
                <c:pt idx="52">
                  <c:v>109.46542857142857</c:v>
                </c:pt>
                <c:pt idx="53">
                  <c:v>110.07257142857142</c:v>
                </c:pt>
                <c:pt idx="54">
                  <c:v>110.67971428571428</c:v>
                </c:pt>
                <c:pt idx="55">
                  <c:v>111.28685714285714</c:v>
                </c:pt>
                <c:pt idx="56">
                  <c:v>111.894</c:v>
                </c:pt>
                <c:pt idx="57">
                  <c:v>112.50114285714287</c:v>
                </c:pt>
                <c:pt idx="58">
                  <c:v>113.10828571428573</c:v>
                </c:pt>
                <c:pt idx="59">
                  <c:v>113.71542857142859</c:v>
                </c:pt>
                <c:pt idx="60">
                  <c:v>114.32257142857142</c:v>
                </c:pt>
                <c:pt idx="61">
                  <c:v>114.92971428571428</c:v>
                </c:pt>
                <c:pt idx="62">
                  <c:v>115.53685714285714</c:v>
                </c:pt>
                <c:pt idx="63">
                  <c:v>116.144</c:v>
                </c:pt>
                <c:pt idx="64">
                  <c:v>116.75114285714287</c:v>
                </c:pt>
                <c:pt idx="65">
                  <c:v>117.35828571428573</c:v>
                </c:pt>
                <c:pt idx="66">
                  <c:v>117.96542857142859</c:v>
                </c:pt>
                <c:pt idx="67">
                  <c:v>118.57257142857142</c:v>
                </c:pt>
                <c:pt idx="68">
                  <c:v>119.17971428571428</c:v>
                </c:pt>
                <c:pt idx="69">
                  <c:v>119.78685714285714</c:v>
                </c:pt>
                <c:pt idx="70">
                  <c:v>120.394</c:v>
                </c:pt>
                <c:pt idx="71">
                  <c:v>121.00114285714287</c:v>
                </c:pt>
                <c:pt idx="72">
                  <c:v>121.60828571428573</c:v>
                </c:pt>
                <c:pt idx="73">
                  <c:v>122.21542857142857</c:v>
                </c:pt>
                <c:pt idx="74">
                  <c:v>122.82257142857142</c:v>
                </c:pt>
                <c:pt idx="75">
                  <c:v>123.42971428571428</c:v>
                </c:pt>
                <c:pt idx="76">
                  <c:v>124.03685714285714</c:v>
                </c:pt>
                <c:pt idx="77">
                  <c:v>124.644</c:v>
                </c:pt>
                <c:pt idx="78">
                  <c:v>125.25114285714287</c:v>
                </c:pt>
                <c:pt idx="79">
                  <c:v>125.85828571428573</c:v>
                </c:pt>
                <c:pt idx="80">
                  <c:v>126.46542857142857</c:v>
                </c:pt>
                <c:pt idx="81">
                  <c:v>127.07257142857142</c:v>
                </c:pt>
                <c:pt idx="82">
                  <c:v>127.67971428571428</c:v>
                </c:pt>
                <c:pt idx="83">
                  <c:v>128.28685714285714</c:v>
                </c:pt>
                <c:pt idx="84">
                  <c:v>128.894</c:v>
                </c:pt>
                <c:pt idx="85">
                  <c:v>129.50114285714287</c:v>
                </c:pt>
                <c:pt idx="86">
                  <c:v>130.10828571428573</c:v>
                </c:pt>
                <c:pt idx="87">
                  <c:v>130.71542857142856</c:v>
                </c:pt>
                <c:pt idx="88">
                  <c:v>131.32257142857142</c:v>
                </c:pt>
                <c:pt idx="89">
                  <c:v>131.92971428571428</c:v>
                </c:pt>
                <c:pt idx="90">
                  <c:v>132.53685714285714</c:v>
                </c:pt>
                <c:pt idx="91">
                  <c:v>133.144</c:v>
                </c:pt>
                <c:pt idx="92">
                  <c:v>133.75114285714284</c:v>
                </c:pt>
                <c:pt idx="93">
                  <c:v>134.35828571428573</c:v>
                </c:pt>
                <c:pt idx="94">
                  <c:v>134.96542857142856</c:v>
                </c:pt>
                <c:pt idx="95">
                  <c:v>135.57257142857145</c:v>
                </c:pt>
                <c:pt idx="96">
                  <c:v>136.17971428571428</c:v>
                </c:pt>
                <c:pt idx="97">
                  <c:v>136.78685714285714</c:v>
                </c:pt>
                <c:pt idx="98">
                  <c:v>137.394</c:v>
                </c:pt>
                <c:pt idx="99">
                  <c:v>138.00114285714284</c:v>
                </c:pt>
                <c:pt idx="100">
                  <c:v>138.60828571428573</c:v>
                </c:pt>
                <c:pt idx="101">
                  <c:v>139.21542857142856</c:v>
                </c:pt>
                <c:pt idx="102">
                  <c:v>139.82257142857145</c:v>
                </c:pt>
                <c:pt idx="103">
                  <c:v>140.42971428571428</c:v>
                </c:pt>
                <c:pt idx="104">
                  <c:v>141.03685714285714</c:v>
                </c:pt>
                <c:pt idx="105">
                  <c:v>141.644</c:v>
                </c:pt>
                <c:pt idx="106">
                  <c:v>142.25114285714284</c:v>
                </c:pt>
                <c:pt idx="107">
                  <c:v>142.85828571428573</c:v>
                </c:pt>
                <c:pt idx="108">
                  <c:v>143.46542857142856</c:v>
                </c:pt>
                <c:pt idx="109">
                  <c:v>144.07257142857145</c:v>
                </c:pt>
                <c:pt idx="110">
                  <c:v>144.67971428571428</c:v>
                </c:pt>
                <c:pt idx="111">
                  <c:v>145.28685714285717</c:v>
                </c:pt>
                <c:pt idx="112">
                  <c:v>145.894</c:v>
                </c:pt>
                <c:pt idx="113">
                  <c:v>146.50114285714284</c:v>
                </c:pt>
                <c:pt idx="114">
                  <c:v>147.10828571428573</c:v>
                </c:pt>
                <c:pt idx="115">
                  <c:v>147.71542857142856</c:v>
                </c:pt>
                <c:pt idx="116">
                  <c:v>148.32257142857145</c:v>
                </c:pt>
                <c:pt idx="117">
                  <c:v>148.92971428571428</c:v>
                </c:pt>
                <c:pt idx="118">
                  <c:v>149.53685714285717</c:v>
                </c:pt>
                <c:pt idx="119">
                  <c:v>150.144</c:v>
                </c:pt>
                <c:pt idx="120">
                  <c:v>150.75114285714284</c:v>
                </c:pt>
                <c:pt idx="121">
                  <c:v>151.35828571428573</c:v>
                </c:pt>
                <c:pt idx="122">
                  <c:v>151.96542857142856</c:v>
                </c:pt>
                <c:pt idx="123">
                  <c:v>152.57257142857145</c:v>
                </c:pt>
                <c:pt idx="124">
                  <c:v>153.17971428571428</c:v>
                </c:pt>
                <c:pt idx="125">
                  <c:v>153.78685714285717</c:v>
                </c:pt>
                <c:pt idx="126">
                  <c:v>154.394</c:v>
                </c:pt>
                <c:pt idx="127">
                  <c:v>155.00114285714284</c:v>
                </c:pt>
                <c:pt idx="128">
                  <c:v>155.60828571428573</c:v>
                </c:pt>
                <c:pt idx="129">
                  <c:v>156.21542857142856</c:v>
                </c:pt>
                <c:pt idx="130">
                  <c:v>156.82257142857145</c:v>
                </c:pt>
                <c:pt idx="131">
                  <c:v>157.42971428571428</c:v>
                </c:pt>
                <c:pt idx="132">
                  <c:v>158.03685714285717</c:v>
                </c:pt>
                <c:pt idx="133">
                  <c:v>158.644</c:v>
                </c:pt>
                <c:pt idx="134">
                  <c:v>159.25114285714284</c:v>
                </c:pt>
                <c:pt idx="135">
                  <c:v>159.85828571428573</c:v>
                </c:pt>
                <c:pt idx="136">
                  <c:v>160.46542857142856</c:v>
                </c:pt>
                <c:pt idx="137">
                  <c:v>161.07257142857145</c:v>
                </c:pt>
                <c:pt idx="138">
                  <c:v>161.67971428571428</c:v>
                </c:pt>
                <c:pt idx="139">
                  <c:v>162.28685714285714</c:v>
                </c:pt>
                <c:pt idx="140">
                  <c:v>162.894</c:v>
                </c:pt>
                <c:pt idx="141">
                  <c:v>163.50114285714284</c:v>
                </c:pt>
                <c:pt idx="142">
                  <c:v>164.10828571428573</c:v>
                </c:pt>
                <c:pt idx="143">
                  <c:v>164.71542857142856</c:v>
                </c:pt>
                <c:pt idx="144">
                  <c:v>165.32257142857145</c:v>
                </c:pt>
                <c:pt idx="145">
                  <c:v>165.92971428571428</c:v>
                </c:pt>
                <c:pt idx="146">
                  <c:v>166.53685714285714</c:v>
                </c:pt>
                <c:pt idx="147">
                  <c:v>167.144</c:v>
                </c:pt>
                <c:pt idx="148">
                  <c:v>167.75114285714284</c:v>
                </c:pt>
                <c:pt idx="149">
                  <c:v>168.35828571428573</c:v>
                </c:pt>
                <c:pt idx="150">
                  <c:v>168.96542857142856</c:v>
                </c:pt>
              </c:numCache>
            </c:numRef>
          </c:yVal>
          <c:smooth val="1"/>
        </c:ser>
        <c:axId val="24821647"/>
        <c:axId val="22068232"/>
      </c:scatterChart>
      <c:valAx>
        <c:axId val="248216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068232"/>
        <c:crosses val="autoZero"/>
        <c:crossBetween val="midCat"/>
        <c:dispUnits/>
        <c:minorUnit val="50"/>
      </c:valAx>
      <c:valAx>
        <c:axId val="22068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16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5"/>
          <c:y val="0.773"/>
          <c:w val="0.1115"/>
          <c:h val="0.0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dash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95250</xdr:rowOff>
    </xdr:from>
    <xdr:to>
      <xdr:col>5</xdr:col>
      <xdr:colOff>38100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66700"/>
          <a:ext cx="2743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0</xdr:rowOff>
    </xdr:from>
    <xdr:to>
      <xdr:col>13</xdr:col>
      <xdr:colOff>476250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4581525" y="485775"/>
        <a:ext cx="61055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476250</xdr:colOff>
      <xdr:row>26</xdr:row>
      <xdr:rowOff>47625</xdr:rowOff>
    </xdr:from>
    <xdr:to>
      <xdr:col>8</xdr:col>
      <xdr:colOff>171450</xdr:colOff>
      <xdr:row>29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5076825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948c4\AppData\Local\Microsoft\Windows\Temporary%20Internet%20Files\Content.Outlook\ETZ9LB73\Reference\Implementation\Mileage%20Calculator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Calculator"/>
      <sheetName val="Supporting Graph Data"/>
    </sheetNames>
    <sheetDataSet>
      <sheetData sheetId="1">
        <row r="4">
          <cell r="D4" t="str">
            <v>Own</v>
          </cell>
          <cell r="E4" t="str">
            <v>Rent</v>
          </cell>
        </row>
        <row r="5">
          <cell r="C5">
            <v>0</v>
          </cell>
          <cell r="D5">
            <v>0</v>
          </cell>
          <cell r="E5">
            <v>77.894</v>
          </cell>
        </row>
        <row r="6">
          <cell r="C6">
            <v>5</v>
          </cell>
          <cell r="D6">
            <v>2.7750000000000004</v>
          </cell>
          <cell r="E6">
            <v>78.50114285714287</v>
          </cell>
        </row>
        <row r="7">
          <cell r="C7">
            <v>10</v>
          </cell>
          <cell r="D7">
            <v>5.550000000000001</v>
          </cell>
          <cell r="E7">
            <v>79.10828571428571</v>
          </cell>
        </row>
        <row r="8">
          <cell r="C8">
            <v>15</v>
          </cell>
          <cell r="D8">
            <v>8.325000000000001</v>
          </cell>
          <cell r="E8">
            <v>79.71542857142857</v>
          </cell>
        </row>
        <row r="9">
          <cell r="C9">
            <v>20</v>
          </cell>
          <cell r="D9">
            <v>11.100000000000001</v>
          </cell>
          <cell r="E9">
            <v>80.32257142857144</v>
          </cell>
        </row>
        <row r="10">
          <cell r="C10">
            <v>25</v>
          </cell>
          <cell r="D10">
            <v>13.875000000000002</v>
          </cell>
          <cell r="E10">
            <v>80.9297142857143</v>
          </cell>
        </row>
        <row r="11">
          <cell r="C11">
            <v>30</v>
          </cell>
          <cell r="D11">
            <v>16.650000000000002</v>
          </cell>
          <cell r="E11">
            <v>81.53685714285714</v>
          </cell>
        </row>
        <row r="12">
          <cell r="C12">
            <v>35</v>
          </cell>
          <cell r="D12">
            <v>19.425</v>
          </cell>
          <cell r="E12">
            <v>82.144</v>
          </cell>
        </row>
        <row r="13">
          <cell r="C13">
            <v>40</v>
          </cell>
          <cell r="D13">
            <v>22.200000000000003</v>
          </cell>
          <cell r="E13">
            <v>82.75114285714287</v>
          </cell>
        </row>
        <row r="14">
          <cell r="C14">
            <v>45</v>
          </cell>
          <cell r="D14">
            <v>24.975</v>
          </cell>
          <cell r="E14">
            <v>83.35828571428571</v>
          </cell>
        </row>
        <row r="15">
          <cell r="C15">
            <v>50</v>
          </cell>
          <cell r="D15">
            <v>27.750000000000004</v>
          </cell>
          <cell r="E15">
            <v>83.96542857142857</v>
          </cell>
        </row>
        <row r="16">
          <cell r="C16">
            <v>55</v>
          </cell>
          <cell r="D16">
            <v>30.525000000000002</v>
          </cell>
          <cell r="E16">
            <v>84.57257142857144</v>
          </cell>
        </row>
        <row r="17">
          <cell r="C17">
            <v>60</v>
          </cell>
          <cell r="D17">
            <v>33.300000000000004</v>
          </cell>
          <cell r="E17">
            <v>85.1797142857143</v>
          </cell>
        </row>
        <row r="18">
          <cell r="C18">
            <v>65</v>
          </cell>
          <cell r="D18">
            <v>36.075</v>
          </cell>
          <cell r="E18">
            <v>85.78685714285714</v>
          </cell>
        </row>
        <row r="19">
          <cell r="C19">
            <v>70</v>
          </cell>
          <cell r="D19">
            <v>38.85</v>
          </cell>
          <cell r="E19">
            <v>86.394</v>
          </cell>
        </row>
        <row r="20">
          <cell r="C20">
            <v>75</v>
          </cell>
          <cell r="D20">
            <v>41.62500000000001</v>
          </cell>
          <cell r="E20">
            <v>87.00114285714287</v>
          </cell>
        </row>
        <row r="21">
          <cell r="C21">
            <v>80</v>
          </cell>
          <cell r="D21">
            <v>44.400000000000006</v>
          </cell>
          <cell r="E21">
            <v>87.60828571428571</v>
          </cell>
        </row>
        <row r="22">
          <cell r="C22">
            <v>85</v>
          </cell>
          <cell r="D22">
            <v>47.175000000000004</v>
          </cell>
          <cell r="E22">
            <v>88.21542857142857</v>
          </cell>
        </row>
        <row r="23">
          <cell r="C23">
            <v>90</v>
          </cell>
          <cell r="D23">
            <v>49.95</v>
          </cell>
          <cell r="E23">
            <v>88.82257142857144</v>
          </cell>
        </row>
        <row r="24">
          <cell r="C24">
            <v>95</v>
          </cell>
          <cell r="D24">
            <v>52.725</v>
          </cell>
          <cell r="E24">
            <v>89.42971428571428</v>
          </cell>
        </row>
        <row r="25">
          <cell r="C25">
            <v>100</v>
          </cell>
          <cell r="D25">
            <v>55.50000000000001</v>
          </cell>
          <cell r="E25">
            <v>90.03685714285714</v>
          </cell>
        </row>
        <row r="26">
          <cell r="C26">
            <v>105</v>
          </cell>
          <cell r="D26">
            <v>58.275000000000006</v>
          </cell>
          <cell r="E26">
            <v>90.644</v>
          </cell>
        </row>
        <row r="27">
          <cell r="C27">
            <v>110</v>
          </cell>
          <cell r="D27">
            <v>61.050000000000004</v>
          </cell>
          <cell r="E27">
            <v>91.25114285714287</v>
          </cell>
        </row>
        <row r="28">
          <cell r="C28">
            <v>115</v>
          </cell>
          <cell r="D28">
            <v>63.825</v>
          </cell>
          <cell r="E28">
            <v>91.85828571428571</v>
          </cell>
        </row>
        <row r="29">
          <cell r="C29">
            <v>120</v>
          </cell>
          <cell r="D29">
            <v>66.60000000000001</v>
          </cell>
          <cell r="E29">
            <v>92.46542857142857</v>
          </cell>
        </row>
        <row r="30">
          <cell r="C30">
            <v>125</v>
          </cell>
          <cell r="D30">
            <v>69.375</v>
          </cell>
          <cell r="E30">
            <v>93.07257142857144</v>
          </cell>
        </row>
        <row r="31">
          <cell r="C31">
            <v>130</v>
          </cell>
          <cell r="D31">
            <v>72.15</v>
          </cell>
          <cell r="E31">
            <v>93.6797142857143</v>
          </cell>
        </row>
        <row r="32">
          <cell r="C32">
            <v>135</v>
          </cell>
          <cell r="D32">
            <v>74.92500000000001</v>
          </cell>
          <cell r="E32">
            <v>94.28685714285714</v>
          </cell>
        </row>
        <row r="33">
          <cell r="C33">
            <v>140</v>
          </cell>
          <cell r="D33">
            <v>77.7</v>
          </cell>
          <cell r="E33">
            <v>94.894</v>
          </cell>
        </row>
        <row r="34">
          <cell r="C34">
            <v>145</v>
          </cell>
          <cell r="D34">
            <v>80.47500000000001</v>
          </cell>
          <cell r="E34">
            <v>95.50114285714287</v>
          </cell>
        </row>
        <row r="35">
          <cell r="C35">
            <v>150</v>
          </cell>
          <cell r="D35">
            <v>83.25000000000001</v>
          </cell>
          <cell r="E35">
            <v>96.10828571428571</v>
          </cell>
        </row>
        <row r="36">
          <cell r="C36">
            <v>155</v>
          </cell>
          <cell r="D36">
            <v>86.025</v>
          </cell>
          <cell r="E36">
            <v>96.71542857142857</v>
          </cell>
        </row>
        <row r="37">
          <cell r="C37">
            <v>160</v>
          </cell>
          <cell r="D37">
            <v>88.80000000000001</v>
          </cell>
          <cell r="E37">
            <v>97.32257142857144</v>
          </cell>
        </row>
        <row r="38">
          <cell r="C38">
            <v>165</v>
          </cell>
          <cell r="D38">
            <v>91.575</v>
          </cell>
          <cell r="E38">
            <v>97.9297142857143</v>
          </cell>
        </row>
        <row r="39">
          <cell r="C39">
            <v>170</v>
          </cell>
          <cell r="D39">
            <v>94.35000000000001</v>
          </cell>
          <cell r="E39">
            <v>98.53685714285714</v>
          </cell>
        </row>
        <row r="40">
          <cell r="C40">
            <v>175</v>
          </cell>
          <cell r="D40">
            <v>97.12500000000001</v>
          </cell>
          <cell r="E40">
            <v>99.144</v>
          </cell>
        </row>
        <row r="41">
          <cell r="C41">
            <v>180</v>
          </cell>
          <cell r="D41">
            <v>99.9</v>
          </cell>
          <cell r="E41">
            <v>99.75114285714287</v>
          </cell>
        </row>
        <row r="42">
          <cell r="C42">
            <v>185</v>
          </cell>
          <cell r="D42">
            <v>102.67500000000001</v>
          </cell>
          <cell r="E42">
            <v>100.35828571428571</v>
          </cell>
        </row>
        <row r="43">
          <cell r="C43">
            <v>190</v>
          </cell>
          <cell r="D43">
            <v>105.45</v>
          </cell>
          <cell r="E43">
            <v>100.96542857142857</v>
          </cell>
        </row>
        <row r="44">
          <cell r="C44">
            <v>195</v>
          </cell>
          <cell r="D44">
            <v>108.22500000000001</v>
          </cell>
          <cell r="E44">
            <v>101.57257142857144</v>
          </cell>
        </row>
        <row r="45">
          <cell r="C45">
            <v>200</v>
          </cell>
          <cell r="D45">
            <v>111.00000000000001</v>
          </cell>
          <cell r="E45">
            <v>102.17971428571428</v>
          </cell>
        </row>
        <row r="46">
          <cell r="C46">
            <v>205</v>
          </cell>
          <cell r="D46">
            <v>113.775</v>
          </cell>
          <cell r="E46">
            <v>102.78685714285714</v>
          </cell>
        </row>
        <row r="47">
          <cell r="C47">
            <v>210</v>
          </cell>
          <cell r="D47">
            <v>116.55000000000001</v>
          </cell>
          <cell r="E47">
            <v>103.394</v>
          </cell>
        </row>
        <row r="48">
          <cell r="C48">
            <v>215</v>
          </cell>
          <cell r="D48">
            <v>119.32500000000002</v>
          </cell>
          <cell r="E48">
            <v>104.00114285714287</v>
          </cell>
        </row>
        <row r="49">
          <cell r="C49">
            <v>220</v>
          </cell>
          <cell r="D49">
            <v>122.10000000000001</v>
          </cell>
          <cell r="E49">
            <v>104.60828571428571</v>
          </cell>
        </row>
        <row r="50">
          <cell r="C50">
            <v>225</v>
          </cell>
          <cell r="D50">
            <v>124.87500000000001</v>
          </cell>
          <cell r="E50">
            <v>105.21542857142857</v>
          </cell>
        </row>
        <row r="51">
          <cell r="C51">
            <v>230</v>
          </cell>
          <cell r="D51">
            <v>127.65</v>
          </cell>
          <cell r="E51">
            <v>105.82257142857142</v>
          </cell>
        </row>
        <row r="52">
          <cell r="C52">
            <v>235</v>
          </cell>
          <cell r="D52">
            <v>130.425</v>
          </cell>
          <cell r="E52">
            <v>106.42971428571428</v>
          </cell>
        </row>
        <row r="53">
          <cell r="C53">
            <v>240</v>
          </cell>
          <cell r="D53">
            <v>133.20000000000002</v>
          </cell>
          <cell r="E53">
            <v>107.03685714285714</v>
          </cell>
        </row>
        <row r="54">
          <cell r="C54">
            <v>245</v>
          </cell>
          <cell r="D54">
            <v>135.97500000000002</v>
          </cell>
          <cell r="E54">
            <v>107.644</v>
          </cell>
        </row>
        <row r="55">
          <cell r="C55">
            <v>250</v>
          </cell>
          <cell r="D55">
            <v>138.75</v>
          </cell>
          <cell r="E55">
            <v>108.25114285714287</v>
          </cell>
        </row>
        <row r="56">
          <cell r="C56">
            <v>255</v>
          </cell>
          <cell r="D56">
            <v>141.525</v>
          </cell>
          <cell r="E56">
            <v>108.85828571428573</v>
          </cell>
        </row>
        <row r="57">
          <cell r="C57">
            <v>260</v>
          </cell>
          <cell r="D57">
            <v>144.3</v>
          </cell>
          <cell r="E57">
            <v>109.46542857142857</v>
          </cell>
        </row>
        <row r="58">
          <cell r="C58">
            <v>265</v>
          </cell>
          <cell r="D58">
            <v>147.07500000000002</v>
          </cell>
          <cell r="E58">
            <v>110.07257142857142</v>
          </cell>
        </row>
        <row r="59">
          <cell r="C59">
            <v>270</v>
          </cell>
          <cell r="D59">
            <v>149.85000000000002</v>
          </cell>
          <cell r="E59">
            <v>110.67971428571428</v>
          </cell>
        </row>
        <row r="60">
          <cell r="C60">
            <v>275</v>
          </cell>
          <cell r="D60">
            <v>152.625</v>
          </cell>
          <cell r="E60">
            <v>111.28685714285714</v>
          </cell>
        </row>
        <row r="61">
          <cell r="C61">
            <v>280</v>
          </cell>
          <cell r="D61">
            <v>155.4</v>
          </cell>
          <cell r="E61">
            <v>111.894</v>
          </cell>
        </row>
        <row r="62">
          <cell r="C62">
            <v>285</v>
          </cell>
          <cell r="D62">
            <v>158.175</v>
          </cell>
          <cell r="E62">
            <v>112.50114285714287</v>
          </cell>
        </row>
        <row r="63">
          <cell r="C63">
            <v>290</v>
          </cell>
          <cell r="D63">
            <v>160.95000000000002</v>
          </cell>
          <cell r="E63">
            <v>113.10828571428573</v>
          </cell>
        </row>
        <row r="64">
          <cell r="C64">
            <v>295</v>
          </cell>
          <cell r="D64">
            <v>163.72500000000002</v>
          </cell>
          <cell r="E64">
            <v>113.71542857142859</v>
          </cell>
        </row>
        <row r="65">
          <cell r="C65">
            <v>300</v>
          </cell>
          <cell r="D65">
            <v>166.50000000000003</v>
          </cell>
          <cell r="E65">
            <v>114.32257142857142</v>
          </cell>
        </row>
        <row r="66">
          <cell r="C66">
            <v>305</v>
          </cell>
          <cell r="D66">
            <v>169.275</v>
          </cell>
          <cell r="E66">
            <v>114.92971428571428</v>
          </cell>
        </row>
        <row r="67">
          <cell r="C67">
            <v>310</v>
          </cell>
          <cell r="D67">
            <v>172.05</v>
          </cell>
          <cell r="E67">
            <v>115.53685714285714</v>
          </cell>
        </row>
        <row r="68">
          <cell r="C68">
            <v>315</v>
          </cell>
          <cell r="D68">
            <v>174.82500000000002</v>
          </cell>
          <cell r="E68">
            <v>116.144</v>
          </cell>
        </row>
        <row r="69">
          <cell r="C69">
            <v>320</v>
          </cell>
          <cell r="D69">
            <v>177.60000000000002</v>
          </cell>
          <cell r="E69">
            <v>116.75114285714287</v>
          </cell>
        </row>
        <row r="70">
          <cell r="C70">
            <v>325</v>
          </cell>
          <cell r="D70">
            <v>180.37500000000003</v>
          </cell>
          <cell r="E70">
            <v>117.35828571428573</v>
          </cell>
        </row>
        <row r="71">
          <cell r="C71">
            <v>330</v>
          </cell>
          <cell r="D71">
            <v>183.15</v>
          </cell>
          <cell r="E71">
            <v>117.96542857142859</v>
          </cell>
        </row>
        <row r="72">
          <cell r="C72">
            <v>335</v>
          </cell>
          <cell r="D72">
            <v>185.925</v>
          </cell>
          <cell r="E72">
            <v>118.57257142857142</v>
          </cell>
        </row>
        <row r="73">
          <cell r="C73">
            <v>340</v>
          </cell>
          <cell r="D73">
            <v>188.70000000000002</v>
          </cell>
          <cell r="E73">
            <v>119.17971428571428</v>
          </cell>
        </row>
        <row r="74">
          <cell r="C74">
            <v>345</v>
          </cell>
          <cell r="D74">
            <v>191.47500000000002</v>
          </cell>
          <cell r="E74">
            <v>119.78685714285714</v>
          </cell>
        </row>
        <row r="75">
          <cell r="C75">
            <v>350</v>
          </cell>
          <cell r="D75">
            <v>194.25000000000003</v>
          </cell>
          <cell r="E75">
            <v>120.394</v>
          </cell>
        </row>
        <row r="76">
          <cell r="C76">
            <v>355</v>
          </cell>
          <cell r="D76">
            <v>197.025</v>
          </cell>
          <cell r="E76">
            <v>121.00114285714287</v>
          </cell>
        </row>
        <row r="77">
          <cell r="C77">
            <v>360</v>
          </cell>
          <cell r="D77">
            <v>199.8</v>
          </cell>
          <cell r="E77">
            <v>121.60828571428573</v>
          </cell>
        </row>
        <row r="78">
          <cell r="C78">
            <v>365</v>
          </cell>
          <cell r="D78">
            <v>202.57500000000002</v>
          </cell>
          <cell r="E78">
            <v>122.21542857142857</v>
          </cell>
        </row>
        <row r="79">
          <cell r="C79">
            <v>370</v>
          </cell>
          <cell r="D79">
            <v>205.35000000000002</v>
          </cell>
          <cell r="E79">
            <v>122.82257142857142</v>
          </cell>
        </row>
        <row r="80">
          <cell r="C80">
            <v>375</v>
          </cell>
          <cell r="D80">
            <v>208.12500000000003</v>
          </cell>
          <cell r="E80">
            <v>123.42971428571428</v>
          </cell>
        </row>
        <row r="81">
          <cell r="C81">
            <v>380</v>
          </cell>
          <cell r="D81">
            <v>210.9</v>
          </cell>
          <cell r="E81">
            <v>124.03685714285714</v>
          </cell>
        </row>
        <row r="82">
          <cell r="C82">
            <v>385</v>
          </cell>
          <cell r="D82">
            <v>213.675</v>
          </cell>
          <cell r="E82">
            <v>124.644</v>
          </cell>
        </row>
        <row r="83">
          <cell r="C83">
            <v>390</v>
          </cell>
          <cell r="D83">
            <v>216.45000000000002</v>
          </cell>
          <cell r="E83">
            <v>125.25114285714287</v>
          </cell>
        </row>
        <row r="84">
          <cell r="C84">
            <v>395</v>
          </cell>
          <cell r="D84">
            <v>219.22500000000002</v>
          </cell>
          <cell r="E84">
            <v>125.85828571428573</v>
          </cell>
        </row>
        <row r="85">
          <cell r="C85">
            <v>400</v>
          </cell>
          <cell r="D85">
            <v>222.00000000000003</v>
          </cell>
          <cell r="E85">
            <v>126.46542857142857</v>
          </cell>
        </row>
        <row r="86">
          <cell r="C86">
            <v>405</v>
          </cell>
          <cell r="D86">
            <v>224.775</v>
          </cell>
          <cell r="E86">
            <v>127.07257142857142</v>
          </cell>
        </row>
        <row r="87">
          <cell r="C87">
            <v>410</v>
          </cell>
          <cell r="D87">
            <v>227.55</v>
          </cell>
          <cell r="E87">
            <v>127.67971428571428</v>
          </cell>
        </row>
        <row r="88">
          <cell r="C88">
            <v>415</v>
          </cell>
          <cell r="D88">
            <v>230.32500000000002</v>
          </cell>
          <cell r="E88">
            <v>128.28685714285714</v>
          </cell>
        </row>
        <row r="89">
          <cell r="C89">
            <v>420</v>
          </cell>
          <cell r="D89">
            <v>233.10000000000002</v>
          </cell>
          <cell r="E89">
            <v>128.894</v>
          </cell>
        </row>
        <row r="90">
          <cell r="C90">
            <v>425</v>
          </cell>
          <cell r="D90">
            <v>235.87500000000003</v>
          </cell>
          <cell r="E90">
            <v>129.50114285714287</v>
          </cell>
        </row>
        <row r="91">
          <cell r="C91">
            <v>430</v>
          </cell>
          <cell r="D91">
            <v>238.65000000000003</v>
          </cell>
          <cell r="E91">
            <v>130.10828571428573</v>
          </cell>
        </row>
        <row r="92">
          <cell r="C92">
            <v>435</v>
          </cell>
          <cell r="D92">
            <v>241.425</v>
          </cell>
          <cell r="E92">
            <v>130.71542857142856</v>
          </cell>
        </row>
        <row r="93">
          <cell r="C93">
            <v>440</v>
          </cell>
          <cell r="D93">
            <v>244.20000000000002</v>
          </cell>
          <cell r="E93">
            <v>131.32257142857142</v>
          </cell>
        </row>
        <row r="94">
          <cell r="C94">
            <v>445</v>
          </cell>
          <cell r="D94">
            <v>246.97500000000002</v>
          </cell>
          <cell r="E94">
            <v>131.92971428571428</v>
          </cell>
        </row>
        <row r="95">
          <cell r="C95">
            <v>450</v>
          </cell>
          <cell r="D95">
            <v>249.75000000000003</v>
          </cell>
          <cell r="E95">
            <v>132.53685714285714</v>
          </cell>
        </row>
        <row r="96">
          <cell r="C96">
            <v>455</v>
          </cell>
          <cell r="D96">
            <v>252.52500000000003</v>
          </cell>
          <cell r="E96">
            <v>133.144</v>
          </cell>
        </row>
        <row r="97">
          <cell r="C97">
            <v>460</v>
          </cell>
          <cell r="D97">
            <v>255.3</v>
          </cell>
          <cell r="E97">
            <v>133.75114285714284</v>
          </cell>
        </row>
        <row r="98">
          <cell r="C98">
            <v>465</v>
          </cell>
          <cell r="D98">
            <v>258.07500000000005</v>
          </cell>
          <cell r="E98">
            <v>134.35828571428573</v>
          </cell>
        </row>
        <row r="99">
          <cell r="C99">
            <v>470</v>
          </cell>
          <cell r="D99">
            <v>260.85</v>
          </cell>
          <cell r="E99">
            <v>134.96542857142856</v>
          </cell>
        </row>
        <row r="100">
          <cell r="C100">
            <v>475</v>
          </cell>
          <cell r="D100">
            <v>263.625</v>
          </cell>
          <cell r="E100">
            <v>135.57257142857145</v>
          </cell>
        </row>
        <row r="101">
          <cell r="C101">
            <v>480</v>
          </cell>
          <cell r="D101">
            <v>266.40000000000003</v>
          </cell>
          <cell r="E101">
            <v>136.17971428571428</v>
          </cell>
        </row>
        <row r="102">
          <cell r="C102">
            <v>485</v>
          </cell>
          <cell r="D102">
            <v>269.175</v>
          </cell>
          <cell r="E102">
            <v>136.78685714285714</v>
          </cell>
        </row>
        <row r="103">
          <cell r="C103">
            <v>490</v>
          </cell>
          <cell r="D103">
            <v>271.95000000000005</v>
          </cell>
          <cell r="E103">
            <v>137.394</v>
          </cell>
        </row>
        <row r="104">
          <cell r="C104">
            <v>495</v>
          </cell>
          <cell r="D104">
            <v>274.725</v>
          </cell>
          <cell r="E104">
            <v>138.00114285714284</v>
          </cell>
        </row>
        <row r="105">
          <cell r="C105">
            <v>500</v>
          </cell>
          <cell r="D105">
            <v>277.5</v>
          </cell>
          <cell r="E105">
            <v>138.60828571428573</v>
          </cell>
        </row>
        <row r="106">
          <cell r="C106">
            <v>505</v>
          </cell>
          <cell r="D106">
            <v>280.27500000000003</v>
          </cell>
          <cell r="E106">
            <v>139.21542857142856</v>
          </cell>
        </row>
        <row r="107">
          <cell r="C107">
            <v>510</v>
          </cell>
          <cell r="D107">
            <v>283.05</v>
          </cell>
          <cell r="E107">
            <v>139.82257142857145</v>
          </cell>
        </row>
        <row r="108">
          <cell r="C108">
            <v>515</v>
          </cell>
          <cell r="D108">
            <v>285.82500000000005</v>
          </cell>
          <cell r="E108">
            <v>140.42971428571428</v>
          </cell>
        </row>
        <row r="109">
          <cell r="C109">
            <v>520</v>
          </cell>
          <cell r="D109">
            <v>288.6</v>
          </cell>
          <cell r="E109">
            <v>141.03685714285714</v>
          </cell>
        </row>
        <row r="110">
          <cell r="C110">
            <v>525</v>
          </cell>
          <cell r="D110">
            <v>291.375</v>
          </cell>
          <cell r="E110">
            <v>141.644</v>
          </cell>
        </row>
        <row r="111">
          <cell r="C111">
            <v>530</v>
          </cell>
          <cell r="D111">
            <v>294.15000000000003</v>
          </cell>
          <cell r="E111">
            <v>142.25114285714284</v>
          </cell>
        </row>
        <row r="112">
          <cell r="C112">
            <v>535</v>
          </cell>
          <cell r="D112">
            <v>296.925</v>
          </cell>
          <cell r="E112">
            <v>142.85828571428573</v>
          </cell>
        </row>
        <row r="113">
          <cell r="C113">
            <v>540</v>
          </cell>
          <cell r="D113">
            <v>299.70000000000005</v>
          </cell>
          <cell r="E113">
            <v>143.46542857142856</v>
          </cell>
        </row>
        <row r="114">
          <cell r="C114">
            <v>545</v>
          </cell>
          <cell r="D114">
            <v>302.475</v>
          </cell>
          <cell r="E114">
            <v>144.07257142857145</v>
          </cell>
        </row>
        <row r="115">
          <cell r="C115">
            <v>550</v>
          </cell>
          <cell r="D115">
            <v>305.25</v>
          </cell>
          <cell r="E115">
            <v>144.67971428571428</v>
          </cell>
        </row>
        <row r="116">
          <cell r="C116">
            <v>555</v>
          </cell>
          <cell r="D116">
            <v>308.02500000000003</v>
          </cell>
          <cell r="E116">
            <v>145.28685714285717</v>
          </cell>
        </row>
        <row r="117">
          <cell r="C117">
            <v>560</v>
          </cell>
          <cell r="D117">
            <v>310.8</v>
          </cell>
          <cell r="E117">
            <v>145.894</v>
          </cell>
        </row>
        <row r="118">
          <cell r="C118">
            <v>565</v>
          </cell>
          <cell r="D118">
            <v>313.57500000000005</v>
          </cell>
          <cell r="E118">
            <v>146.50114285714284</v>
          </cell>
        </row>
        <row r="119">
          <cell r="C119">
            <v>570</v>
          </cell>
          <cell r="D119">
            <v>316.35</v>
          </cell>
          <cell r="E119">
            <v>147.10828571428573</v>
          </cell>
        </row>
        <row r="120">
          <cell r="C120">
            <v>575</v>
          </cell>
          <cell r="D120">
            <v>319.125</v>
          </cell>
          <cell r="E120">
            <v>147.71542857142856</v>
          </cell>
        </row>
        <row r="121">
          <cell r="C121">
            <v>580</v>
          </cell>
          <cell r="D121">
            <v>321.90000000000003</v>
          </cell>
          <cell r="E121">
            <v>148.32257142857145</v>
          </cell>
        </row>
        <row r="122">
          <cell r="C122">
            <v>585</v>
          </cell>
          <cell r="D122">
            <v>324.675</v>
          </cell>
          <cell r="E122">
            <v>148.92971428571428</v>
          </cell>
        </row>
        <row r="123">
          <cell r="C123">
            <v>590</v>
          </cell>
          <cell r="D123">
            <v>327.45000000000005</v>
          </cell>
          <cell r="E123">
            <v>149.53685714285717</v>
          </cell>
        </row>
        <row r="124">
          <cell r="C124">
            <v>595</v>
          </cell>
          <cell r="D124">
            <v>330.225</v>
          </cell>
          <cell r="E124">
            <v>150.144</v>
          </cell>
        </row>
        <row r="125">
          <cell r="C125">
            <v>600</v>
          </cell>
          <cell r="D125">
            <v>333.00000000000006</v>
          </cell>
          <cell r="E125">
            <v>150.75114285714284</v>
          </cell>
        </row>
        <row r="126">
          <cell r="C126">
            <v>605</v>
          </cell>
          <cell r="D126">
            <v>335.77500000000003</v>
          </cell>
          <cell r="E126">
            <v>151.35828571428573</v>
          </cell>
        </row>
        <row r="127">
          <cell r="C127">
            <v>610</v>
          </cell>
          <cell r="D127">
            <v>338.55</v>
          </cell>
          <cell r="E127">
            <v>151.96542857142856</v>
          </cell>
        </row>
        <row r="128">
          <cell r="C128">
            <v>615</v>
          </cell>
          <cell r="D128">
            <v>341.32500000000005</v>
          </cell>
          <cell r="E128">
            <v>152.57257142857145</v>
          </cell>
        </row>
        <row r="129">
          <cell r="C129">
            <v>620</v>
          </cell>
          <cell r="D129">
            <v>344.1</v>
          </cell>
          <cell r="E129">
            <v>153.17971428571428</v>
          </cell>
        </row>
        <row r="130">
          <cell r="C130">
            <v>625</v>
          </cell>
          <cell r="D130">
            <v>346.87500000000006</v>
          </cell>
          <cell r="E130">
            <v>153.78685714285717</v>
          </cell>
        </row>
        <row r="131">
          <cell r="C131">
            <v>630</v>
          </cell>
          <cell r="D131">
            <v>349.65000000000003</v>
          </cell>
          <cell r="E131">
            <v>154.394</v>
          </cell>
        </row>
        <row r="132">
          <cell r="C132">
            <v>635</v>
          </cell>
          <cell r="D132">
            <v>352.425</v>
          </cell>
          <cell r="E132">
            <v>155.00114285714284</v>
          </cell>
        </row>
        <row r="133">
          <cell r="C133">
            <v>640</v>
          </cell>
          <cell r="D133">
            <v>355.20000000000005</v>
          </cell>
          <cell r="E133">
            <v>155.60828571428573</v>
          </cell>
        </row>
        <row r="134">
          <cell r="C134">
            <v>645</v>
          </cell>
          <cell r="D134">
            <v>357.975</v>
          </cell>
          <cell r="E134">
            <v>156.21542857142856</v>
          </cell>
        </row>
        <row r="135">
          <cell r="C135">
            <v>650</v>
          </cell>
          <cell r="D135">
            <v>360.75000000000006</v>
          </cell>
          <cell r="E135">
            <v>156.82257142857145</v>
          </cell>
        </row>
        <row r="136">
          <cell r="C136">
            <v>655</v>
          </cell>
          <cell r="D136">
            <v>363.52500000000003</v>
          </cell>
          <cell r="E136">
            <v>157.42971428571428</v>
          </cell>
        </row>
        <row r="137">
          <cell r="C137">
            <v>660</v>
          </cell>
          <cell r="D137">
            <v>366.3</v>
          </cell>
          <cell r="E137">
            <v>158.03685714285717</v>
          </cell>
        </row>
        <row r="138">
          <cell r="C138">
            <v>665</v>
          </cell>
          <cell r="D138">
            <v>369.07500000000005</v>
          </cell>
          <cell r="E138">
            <v>158.644</v>
          </cell>
        </row>
        <row r="139">
          <cell r="C139">
            <v>670</v>
          </cell>
          <cell r="D139">
            <v>371.85</v>
          </cell>
          <cell r="E139">
            <v>159.25114285714284</v>
          </cell>
        </row>
        <row r="140">
          <cell r="C140">
            <v>675</v>
          </cell>
          <cell r="D140">
            <v>374.62500000000006</v>
          </cell>
          <cell r="E140">
            <v>159.85828571428573</v>
          </cell>
        </row>
        <row r="141">
          <cell r="C141">
            <v>680</v>
          </cell>
          <cell r="D141">
            <v>377.40000000000003</v>
          </cell>
          <cell r="E141">
            <v>160.46542857142856</v>
          </cell>
        </row>
        <row r="142">
          <cell r="C142">
            <v>685</v>
          </cell>
          <cell r="D142">
            <v>380.175</v>
          </cell>
          <cell r="E142">
            <v>161.07257142857145</v>
          </cell>
        </row>
        <row r="143">
          <cell r="C143">
            <v>690</v>
          </cell>
          <cell r="D143">
            <v>382.95000000000005</v>
          </cell>
          <cell r="E143">
            <v>161.67971428571428</v>
          </cell>
        </row>
        <row r="144">
          <cell r="C144">
            <v>695</v>
          </cell>
          <cell r="D144">
            <v>385.725</v>
          </cell>
          <cell r="E144">
            <v>162.28685714285714</v>
          </cell>
        </row>
        <row r="145">
          <cell r="C145">
            <v>700</v>
          </cell>
          <cell r="D145">
            <v>388.50000000000006</v>
          </cell>
          <cell r="E145">
            <v>162.894</v>
          </cell>
        </row>
        <row r="146">
          <cell r="C146">
            <v>705</v>
          </cell>
          <cell r="D146">
            <v>391.27500000000003</v>
          </cell>
          <cell r="E146">
            <v>163.50114285714284</v>
          </cell>
        </row>
        <row r="147">
          <cell r="C147">
            <v>710</v>
          </cell>
          <cell r="D147">
            <v>394.05</v>
          </cell>
          <cell r="E147">
            <v>164.10828571428573</v>
          </cell>
        </row>
        <row r="148">
          <cell r="C148">
            <v>715</v>
          </cell>
          <cell r="D148">
            <v>396.82500000000005</v>
          </cell>
          <cell r="E148">
            <v>164.71542857142856</v>
          </cell>
        </row>
        <row r="149">
          <cell r="C149">
            <v>720</v>
          </cell>
          <cell r="D149">
            <v>399.6</v>
          </cell>
          <cell r="E149">
            <v>165.32257142857145</v>
          </cell>
        </row>
        <row r="150">
          <cell r="C150">
            <v>725</v>
          </cell>
          <cell r="D150">
            <v>402.37500000000006</v>
          </cell>
          <cell r="E150">
            <v>165.92971428571428</v>
          </cell>
        </row>
        <row r="151">
          <cell r="C151">
            <v>730</v>
          </cell>
          <cell r="D151">
            <v>405.15000000000003</v>
          </cell>
          <cell r="E151">
            <v>166.53685714285714</v>
          </cell>
        </row>
        <row r="152">
          <cell r="C152">
            <v>735</v>
          </cell>
          <cell r="D152">
            <v>407.925</v>
          </cell>
          <cell r="E152">
            <v>167.144</v>
          </cell>
        </row>
        <row r="153">
          <cell r="C153">
            <v>740</v>
          </cell>
          <cell r="D153">
            <v>410.70000000000005</v>
          </cell>
          <cell r="E153">
            <v>167.75114285714284</v>
          </cell>
        </row>
        <row r="154">
          <cell r="C154">
            <v>745</v>
          </cell>
          <cell r="D154">
            <v>413.475</v>
          </cell>
          <cell r="E154">
            <v>168.35828571428573</v>
          </cell>
        </row>
        <row r="155">
          <cell r="C155">
            <v>750</v>
          </cell>
          <cell r="D155">
            <v>416.25000000000006</v>
          </cell>
          <cell r="E155">
            <v>168.96542857142856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9"/>
  <sheetViews>
    <sheetView zoomScale="80" zoomScaleNormal="80" zoomScalePageLayoutView="0" workbookViewId="0" topLeftCell="A6">
      <selection activeCell="C16" sqref="C16"/>
    </sheetView>
  </sheetViews>
  <sheetFormatPr defaultColWidth="9.140625" defaultRowHeight="12.75"/>
  <cols>
    <col min="1" max="1" width="9.140625" style="20" customWidth="1"/>
    <col min="2" max="2" width="7.8515625" style="20" customWidth="1"/>
    <col min="3" max="3" width="17.7109375" style="20" customWidth="1"/>
    <col min="4" max="4" width="11.421875" style="20" customWidth="1"/>
    <col min="5" max="16384" width="9.140625" style="20" customWidth="1"/>
  </cols>
  <sheetData>
    <row r="1" ht="13.5" thickBot="1"/>
    <row r="2" spans="2:13" ht="12.7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3" ht="12.7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2:13" ht="12.7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2:13" ht="12.75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2:13" ht="23.25">
      <c r="B6" s="24"/>
      <c r="C6" s="25"/>
      <c r="D6" s="27" t="s">
        <v>28</v>
      </c>
      <c r="E6" s="28"/>
      <c r="F6" s="29"/>
      <c r="G6" s="29"/>
      <c r="H6" s="29"/>
      <c r="I6" s="29"/>
      <c r="J6" s="29"/>
      <c r="K6" s="29"/>
      <c r="L6" s="29"/>
      <c r="M6" s="30"/>
    </row>
    <row r="7" spans="2:13" ht="12.75">
      <c r="B7" s="24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2:13" ht="22.5">
      <c r="B8" s="24"/>
      <c r="C8" s="31" t="s">
        <v>4</v>
      </c>
      <c r="D8" s="32"/>
      <c r="E8" s="32"/>
      <c r="F8" s="32"/>
      <c r="G8" s="32"/>
      <c r="H8" s="32"/>
      <c r="I8" s="32"/>
      <c r="J8" s="33"/>
      <c r="K8" s="32"/>
      <c r="L8" s="32"/>
      <c r="M8" s="34"/>
    </row>
    <row r="9" spans="2:13" ht="23.25" thickBot="1">
      <c r="B9" s="24"/>
      <c r="C9" s="35"/>
      <c r="D9" s="32"/>
      <c r="E9" s="32"/>
      <c r="F9" s="32"/>
      <c r="G9" s="32"/>
      <c r="H9" s="32"/>
      <c r="I9" s="32"/>
      <c r="J9" s="33"/>
      <c r="K9" s="32"/>
      <c r="L9" s="32"/>
      <c r="M9" s="34"/>
    </row>
    <row r="10" spans="2:13" ht="15" thickBot="1">
      <c r="B10" s="24"/>
      <c r="C10" s="36">
        <v>15750000</v>
      </c>
      <c r="D10" s="37" t="s">
        <v>29</v>
      </c>
      <c r="E10" s="25"/>
      <c r="F10" s="25"/>
      <c r="G10" s="25"/>
      <c r="H10" s="25"/>
      <c r="I10" s="25"/>
      <c r="J10" s="38"/>
      <c r="K10" s="25"/>
      <c r="L10" s="25"/>
      <c r="M10" s="26"/>
    </row>
    <row r="11" spans="2:13" ht="15" thickBot="1">
      <c r="B11" s="24"/>
      <c r="C11" s="39">
        <v>0.46</v>
      </c>
      <c r="D11" s="37" t="s">
        <v>42</v>
      </c>
      <c r="E11" s="25"/>
      <c r="F11" s="25"/>
      <c r="G11" s="25"/>
      <c r="H11" s="25"/>
      <c r="I11" s="25"/>
      <c r="J11" s="25"/>
      <c r="K11" s="25"/>
      <c r="L11" s="25"/>
      <c r="M11" s="26"/>
    </row>
    <row r="12" spans="2:13" ht="15">
      <c r="B12" s="24"/>
      <c r="C12" s="37"/>
      <c r="D12" s="37"/>
      <c r="E12" s="25"/>
      <c r="F12" s="25"/>
      <c r="G12" s="25"/>
      <c r="H12" s="25"/>
      <c r="I12" s="25"/>
      <c r="J12" s="25"/>
      <c r="K12" s="25"/>
      <c r="L12" s="25"/>
      <c r="M12" s="26"/>
    </row>
    <row r="13" spans="2:13" ht="12.7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</row>
    <row r="14" spans="2:13" ht="22.5">
      <c r="B14" s="24"/>
      <c r="C14" s="31" t="s">
        <v>5</v>
      </c>
      <c r="D14" s="40"/>
      <c r="E14" s="25"/>
      <c r="F14" s="25"/>
      <c r="G14" s="25"/>
      <c r="H14" s="25"/>
      <c r="I14" s="25"/>
      <c r="J14" s="25"/>
      <c r="K14" s="25"/>
      <c r="L14" s="25"/>
      <c r="M14" s="26"/>
    </row>
    <row r="15" spans="2:13" ht="23.25" thickBot="1">
      <c r="B15" s="24"/>
      <c r="C15" s="41"/>
      <c r="D15" s="40"/>
      <c r="E15" s="25"/>
      <c r="F15" s="25"/>
      <c r="G15" s="25"/>
      <c r="H15" s="25"/>
      <c r="I15" s="25"/>
      <c r="J15" s="25"/>
      <c r="K15" s="25"/>
      <c r="L15" s="25"/>
      <c r="M15" s="26"/>
    </row>
    <row r="16" spans="2:13" ht="15" thickBot="1">
      <c r="B16" s="24"/>
      <c r="C16" s="42">
        <v>0.4</v>
      </c>
      <c r="D16" s="37" t="s">
        <v>30</v>
      </c>
      <c r="E16" s="25"/>
      <c r="F16" s="25"/>
      <c r="G16" s="25"/>
      <c r="H16" s="25"/>
      <c r="I16" s="25"/>
      <c r="J16" s="25"/>
      <c r="K16" s="25"/>
      <c r="L16" s="25"/>
      <c r="M16" s="26"/>
    </row>
    <row r="17" spans="2:13" ht="15" thickBot="1">
      <c r="B17" s="24"/>
      <c r="C17" s="43">
        <v>0.3</v>
      </c>
      <c r="D17" s="37" t="s">
        <v>35</v>
      </c>
      <c r="E17" s="25"/>
      <c r="F17" s="25"/>
      <c r="G17" s="25"/>
      <c r="H17" s="25"/>
      <c r="I17" s="25"/>
      <c r="J17" s="25"/>
      <c r="K17" s="25"/>
      <c r="L17" s="25"/>
      <c r="M17" s="26"/>
    </row>
    <row r="18" spans="2:13" ht="15">
      <c r="B18" s="24"/>
      <c r="C18" s="44"/>
      <c r="D18" s="37"/>
      <c r="E18" s="25"/>
      <c r="F18" s="25"/>
      <c r="G18" s="25"/>
      <c r="H18" s="25"/>
      <c r="I18" s="25"/>
      <c r="J18" s="25"/>
      <c r="K18" s="25"/>
      <c r="L18" s="25"/>
      <c r="M18" s="26"/>
    </row>
    <row r="19" spans="2:13" ht="15">
      <c r="B19" s="24"/>
      <c r="C19" s="45">
        <f>SUM(C32*C17)</f>
        <v>4108695.652173913</v>
      </c>
      <c r="D19" s="37" t="s">
        <v>40</v>
      </c>
      <c r="E19" s="25"/>
      <c r="F19" s="25"/>
      <c r="G19" s="25"/>
      <c r="H19" s="25"/>
      <c r="I19" s="25"/>
      <c r="J19" s="25"/>
      <c r="K19" s="25"/>
      <c r="L19" s="25"/>
      <c r="M19" s="26"/>
    </row>
    <row r="20" spans="2:13" ht="15" thickBot="1">
      <c r="B20" s="24"/>
      <c r="C20" s="46">
        <f>SUM(C31*C11)*(1-C16)</f>
        <v>9450000</v>
      </c>
      <c r="D20" s="37" t="s">
        <v>27</v>
      </c>
      <c r="E20" s="25"/>
      <c r="F20" s="25"/>
      <c r="G20" s="25"/>
      <c r="H20" s="25"/>
      <c r="I20" s="25"/>
      <c r="J20" s="25"/>
      <c r="K20" s="25"/>
      <c r="L20" s="25"/>
      <c r="M20" s="26"/>
    </row>
    <row r="21" spans="2:13" ht="15" thickTop="1">
      <c r="B21" s="24"/>
      <c r="C21" s="47">
        <f>SUM(C19:C20)</f>
        <v>13558695.652173914</v>
      </c>
      <c r="D21" s="37" t="s">
        <v>31</v>
      </c>
      <c r="E21" s="25"/>
      <c r="F21" s="25"/>
      <c r="G21" s="25"/>
      <c r="H21" s="25"/>
      <c r="I21" s="25"/>
      <c r="J21" s="25"/>
      <c r="K21" s="25"/>
      <c r="L21" s="25"/>
      <c r="M21" s="26"/>
    </row>
    <row r="22" spans="2:13" ht="15">
      <c r="B22" s="24"/>
      <c r="C22" s="65">
        <f>C10</f>
        <v>15750000</v>
      </c>
      <c r="D22" s="66" t="s">
        <v>1</v>
      </c>
      <c r="E22" s="67"/>
      <c r="F22" s="25"/>
      <c r="G22" s="25"/>
      <c r="H22" s="25"/>
      <c r="I22" s="25"/>
      <c r="J22" s="25"/>
      <c r="K22" s="25"/>
      <c r="L22" s="25"/>
      <c r="M22" s="26"/>
    </row>
    <row r="23" spans="2:13" ht="12.7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2:13" ht="15">
      <c r="B24" s="24"/>
      <c r="C24" s="48">
        <f>SUM(C22-C21)</f>
        <v>2191304.347826086</v>
      </c>
      <c r="D24" s="37" t="s">
        <v>26</v>
      </c>
      <c r="E24" s="25"/>
      <c r="F24" s="69">
        <f>SUM(C24/C10)</f>
        <v>0.13913043478260864</v>
      </c>
      <c r="G24" s="25" t="s">
        <v>3</v>
      </c>
      <c r="H24" s="25"/>
      <c r="I24" s="25"/>
      <c r="J24" s="25"/>
      <c r="K24" s="25"/>
      <c r="L24" s="25"/>
      <c r="M24" s="26"/>
    </row>
    <row r="25" spans="2:13" ht="15" thickBot="1">
      <c r="B25" s="60"/>
      <c r="C25" s="61"/>
      <c r="D25" s="63"/>
      <c r="E25" s="64"/>
      <c r="F25" s="64"/>
      <c r="G25" s="62"/>
      <c r="H25" s="64"/>
      <c r="I25" s="64"/>
      <c r="J25" s="64"/>
      <c r="K25" s="64"/>
      <c r="L25" s="64"/>
      <c r="M25" s="59"/>
    </row>
    <row r="28" spans="2:9" ht="12.75">
      <c r="B28" s="55"/>
      <c r="C28" s="55"/>
      <c r="D28" s="55"/>
      <c r="E28" s="55"/>
      <c r="F28" s="55"/>
      <c r="G28" s="55"/>
      <c r="H28" s="55"/>
      <c r="I28" s="55"/>
    </row>
    <row r="29" spans="2:9" ht="12.75">
      <c r="B29" s="55"/>
      <c r="C29" s="55"/>
      <c r="D29" s="55"/>
      <c r="E29" s="55"/>
      <c r="F29" s="55"/>
      <c r="G29" s="55"/>
      <c r="H29" s="55"/>
      <c r="I29" s="55"/>
    </row>
    <row r="30" spans="2:9" ht="12.75">
      <c r="B30" s="55"/>
      <c r="C30" s="55"/>
      <c r="D30" s="55"/>
      <c r="E30" s="55"/>
      <c r="F30" s="55"/>
      <c r="G30" s="55"/>
      <c r="H30" s="55"/>
      <c r="I30" s="55"/>
    </row>
    <row r="31" spans="2:9" ht="15">
      <c r="B31" s="55"/>
      <c r="C31" s="56">
        <f>SUM(C10/C11)</f>
        <v>34239130.43478261</v>
      </c>
      <c r="D31" s="57" t="s">
        <v>2</v>
      </c>
      <c r="E31" s="55"/>
      <c r="F31" s="55"/>
      <c r="G31" s="55"/>
      <c r="H31" s="55"/>
      <c r="I31" s="55"/>
    </row>
    <row r="32" spans="2:9" ht="15">
      <c r="B32" s="55"/>
      <c r="C32" s="56">
        <f>SUM(C16*C31)</f>
        <v>13695652.173913045</v>
      </c>
      <c r="D32" s="57" t="s">
        <v>0</v>
      </c>
      <c r="E32" s="55"/>
      <c r="F32" s="55"/>
      <c r="G32" s="55"/>
      <c r="H32" s="55"/>
      <c r="I32" s="55"/>
    </row>
    <row r="33" spans="2:9" ht="12.75">
      <c r="B33" s="55"/>
      <c r="C33" s="55"/>
      <c r="D33" s="55"/>
      <c r="E33" s="55"/>
      <c r="F33" s="55"/>
      <c r="G33" s="55"/>
      <c r="H33" s="55"/>
      <c r="I33" s="55"/>
    </row>
    <row r="34" spans="2:9" ht="15">
      <c r="B34" s="55"/>
      <c r="C34" s="57" t="s">
        <v>32</v>
      </c>
      <c r="D34" s="55"/>
      <c r="E34" s="55"/>
      <c r="F34" s="55"/>
      <c r="G34" s="55"/>
      <c r="H34" s="55"/>
      <c r="I34" s="55"/>
    </row>
    <row r="35" spans="2:9" ht="12.75">
      <c r="B35" s="55"/>
      <c r="C35" s="55" t="s">
        <v>33</v>
      </c>
      <c r="D35" s="55">
        <v>28</v>
      </c>
      <c r="E35" s="55"/>
      <c r="F35" s="55"/>
      <c r="G35" s="55"/>
      <c r="H35" s="55"/>
      <c r="I35" s="55"/>
    </row>
    <row r="36" spans="2:9" ht="12.75">
      <c r="B36" s="55"/>
      <c r="C36" s="55" t="s">
        <v>34</v>
      </c>
      <c r="D36" s="55">
        <v>3.25</v>
      </c>
      <c r="E36" s="55"/>
      <c r="F36" s="55"/>
      <c r="G36" s="55"/>
      <c r="H36" s="55"/>
      <c r="I36" s="55"/>
    </row>
    <row r="37" spans="2:9" ht="12.75">
      <c r="B37" s="55"/>
      <c r="C37" s="55" t="s">
        <v>15</v>
      </c>
      <c r="D37" s="58">
        <f>(C31/D35)*D36</f>
        <v>3974184.782608696</v>
      </c>
      <c r="E37" s="55"/>
      <c r="F37" s="55"/>
      <c r="G37" s="55"/>
      <c r="H37" s="55"/>
      <c r="I37" s="55"/>
    </row>
    <row r="38" spans="2:9" ht="12.75">
      <c r="B38" s="55"/>
      <c r="C38" s="55"/>
      <c r="D38" s="55"/>
      <c r="E38" s="55"/>
      <c r="F38" s="55"/>
      <c r="G38" s="55"/>
      <c r="H38" s="55"/>
      <c r="I38" s="55"/>
    </row>
    <row r="39" spans="2:9" ht="12.75">
      <c r="B39" s="55"/>
      <c r="C39" s="55"/>
      <c r="D39" s="55"/>
      <c r="E39" s="55"/>
      <c r="F39" s="55"/>
      <c r="G39" s="55"/>
      <c r="H39" s="55"/>
      <c r="I39" s="55"/>
    </row>
  </sheetData>
  <sheetProtection/>
  <protectedRanges>
    <protectedRange sqref="C10:C13 C16:C18" name="Range1"/>
  </protectedRange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5"/>
  <sheetViews>
    <sheetView tabSelected="1"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9.140625" style="2" customWidth="1"/>
    <col min="2" max="2" width="35.00390625" style="2" customWidth="1"/>
    <col min="3" max="3" width="17.57421875" style="2" bestFit="1" customWidth="1"/>
    <col min="4" max="16384" width="9.140625" style="2" customWidth="1"/>
  </cols>
  <sheetData>
    <row r="1" spans="2:13" ht="38.25" customHeight="1" thickBot="1">
      <c r="B1" s="74" t="s">
        <v>18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3" ht="15.75" thickBot="1">
      <c r="B2" s="72" t="s">
        <v>16</v>
      </c>
      <c r="C2" s="73"/>
    </row>
    <row r="3" spans="2:3" ht="15" thickTop="1">
      <c r="B3" s="3" t="s">
        <v>6</v>
      </c>
      <c r="C3" s="75">
        <v>190</v>
      </c>
    </row>
    <row r="4" spans="2:3" ht="15">
      <c r="B4" s="3" t="s">
        <v>7</v>
      </c>
      <c r="C4" s="76">
        <v>1</v>
      </c>
    </row>
    <row r="5" spans="2:3" ht="15">
      <c r="B5" s="3" t="s">
        <v>20</v>
      </c>
      <c r="C5" s="77">
        <v>33.5</v>
      </c>
    </row>
    <row r="6" spans="2:3" ht="15">
      <c r="B6" s="3" t="s">
        <v>21</v>
      </c>
      <c r="C6" s="78">
        <v>0</v>
      </c>
    </row>
    <row r="7" spans="2:6" ht="15">
      <c r="B7" s="3" t="s">
        <v>8</v>
      </c>
      <c r="C7" s="77">
        <v>2.5</v>
      </c>
      <c r="D7" s="2" t="s">
        <v>23</v>
      </c>
      <c r="F7" s="4"/>
    </row>
    <row r="8" spans="2:3" ht="15">
      <c r="B8" s="3" t="s">
        <v>9</v>
      </c>
      <c r="C8" s="79">
        <v>0.54</v>
      </c>
    </row>
    <row r="9" spans="2:3" ht="15.75" thickBot="1">
      <c r="B9" s="5" t="s">
        <v>41</v>
      </c>
      <c r="C9" s="80">
        <v>28</v>
      </c>
    </row>
    <row r="10" ht="10.5" customHeight="1" thickBot="1">
      <c r="C10" s="6"/>
    </row>
    <row r="11" spans="2:3" ht="15.75" thickBot="1">
      <c r="B11" s="72" t="s">
        <v>17</v>
      </c>
      <c r="C11" s="73"/>
    </row>
    <row r="12" spans="2:3" ht="15" thickTop="1">
      <c r="B12" s="3"/>
      <c r="C12" s="7"/>
    </row>
    <row r="13" spans="2:3" ht="15">
      <c r="B13" s="70" t="s">
        <v>10</v>
      </c>
      <c r="C13" s="71"/>
    </row>
    <row r="14" spans="2:3" ht="15">
      <c r="B14" s="3" t="s">
        <v>14</v>
      </c>
      <c r="C14" s="8">
        <f>C3*C8</f>
        <v>102.60000000000001</v>
      </c>
    </row>
    <row r="15" spans="2:3" ht="15" thickBot="1">
      <c r="B15" s="9"/>
      <c r="C15" s="10"/>
    </row>
    <row r="16" spans="2:3" ht="15.75" thickTop="1">
      <c r="B16" s="70" t="s">
        <v>11</v>
      </c>
      <c r="C16" s="71"/>
    </row>
    <row r="17" spans="2:3" ht="15">
      <c r="B17" s="3" t="s">
        <v>12</v>
      </c>
      <c r="C17" s="11">
        <f>(C4*C5)+IF((C3&gt;C28*C4),C29*(C3-(C28*C4)),0)</f>
        <v>33.5</v>
      </c>
    </row>
    <row r="18" spans="2:3" ht="15">
      <c r="B18" s="3" t="s">
        <v>22</v>
      </c>
      <c r="C18" s="11">
        <f>+C17*C6</f>
        <v>0</v>
      </c>
    </row>
    <row r="19" spans="2:3" ht="16.5">
      <c r="B19" s="3" t="s">
        <v>13</v>
      </c>
      <c r="C19" s="12">
        <f>C3/C9*C7</f>
        <v>16.964285714285715</v>
      </c>
    </row>
    <row r="20" spans="2:3" ht="15">
      <c r="B20" s="3" t="s">
        <v>15</v>
      </c>
      <c r="C20" s="8">
        <f>SUM(C17:C19)</f>
        <v>50.464285714285715</v>
      </c>
    </row>
    <row r="21" spans="2:3" ht="15" thickBot="1">
      <c r="B21" s="5"/>
      <c r="C21" s="13"/>
    </row>
    <row r="22" ht="7.5" customHeight="1">
      <c r="C22" s="6"/>
    </row>
    <row r="23" ht="4.5" customHeight="1" thickBot="1">
      <c r="C23" s="6"/>
    </row>
    <row r="24" spans="2:3" ht="15.75" thickBot="1">
      <c r="B24" s="72" t="s">
        <v>19</v>
      </c>
      <c r="C24" s="73"/>
    </row>
    <row r="25" spans="2:3" ht="15" thickTop="1">
      <c r="B25" s="3" t="s">
        <v>43</v>
      </c>
      <c r="C25" s="14">
        <v>33.5</v>
      </c>
    </row>
    <row r="26" spans="2:3" ht="15">
      <c r="B26" s="3" t="s">
        <v>44</v>
      </c>
      <c r="C26" s="14">
        <v>33.5</v>
      </c>
    </row>
    <row r="27" spans="2:3" ht="15">
      <c r="B27" s="3" t="s">
        <v>25</v>
      </c>
      <c r="C27" s="15">
        <v>43</v>
      </c>
    </row>
    <row r="28" spans="2:3" ht="15">
      <c r="B28" s="3" t="s">
        <v>24</v>
      </c>
      <c r="C28" s="16">
        <v>63</v>
      </c>
    </row>
    <row r="29" spans="2:3" ht="15.75" thickBot="1">
      <c r="B29" s="5"/>
      <c r="C29" s="17"/>
    </row>
    <row r="30" s="1" customFormat="1" ht="9.75" customHeight="1"/>
    <row r="31" s="1" customFormat="1" ht="13.5" thickBot="1"/>
    <row r="32" spans="2:4" ht="15.75" thickBot="1">
      <c r="B32" s="51" t="s">
        <v>37</v>
      </c>
      <c r="C32" s="52">
        <f>SUM(C17/$C$3)</f>
        <v>0.1763157894736842</v>
      </c>
      <c r="D32" s="68"/>
    </row>
    <row r="33" spans="2:4" ht="15.75" thickBot="1">
      <c r="B33" s="53" t="s">
        <v>39</v>
      </c>
      <c r="C33" s="54">
        <f>SUM(C18/$C$3)</f>
        <v>0</v>
      </c>
      <c r="D33" s="68"/>
    </row>
    <row r="34" spans="2:4" ht="15.75" thickBot="1">
      <c r="B34" s="49" t="s">
        <v>38</v>
      </c>
      <c r="C34" s="50">
        <f>SUM(C19/$C$3)</f>
        <v>0.08928571428571429</v>
      </c>
      <c r="D34" s="68"/>
    </row>
    <row r="35" spans="2:4" ht="16.5" thickBot="1" thickTop="1">
      <c r="B35" s="19" t="s">
        <v>36</v>
      </c>
      <c r="C35" s="18">
        <f>SUM(C20/$C$3)</f>
        <v>0.2656015037593985</v>
      </c>
      <c r="D35" s="68"/>
    </row>
    <row r="36" ht="13.5" thickTop="1"/>
  </sheetData>
  <sheetProtection/>
  <mergeCells count="6">
    <mergeCell ref="B16:C16"/>
    <mergeCell ref="B24:C24"/>
    <mergeCell ref="B1:M1"/>
    <mergeCell ref="B2:C2"/>
    <mergeCell ref="B11:C11"/>
    <mergeCell ref="B13:C1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Rent-A-Car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Dowell</dc:creator>
  <cp:keywords/>
  <dc:description/>
  <cp:lastModifiedBy>E6264Q</cp:lastModifiedBy>
  <cp:lastPrinted>2013-12-16T21:54:29Z</cp:lastPrinted>
  <dcterms:created xsi:type="dcterms:W3CDTF">2012-07-27T17:27:25Z</dcterms:created>
  <dcterms:modified xsi:type="dcterms:W3CDTF">2017-01-29T04:54:37Z</dcterms:modified>
  <cp:category/>
  <cp:version/>
  <cp:contentType/>
  <cp:contentStatus/>
</cp:coreProperties>
</file>